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030" activeTab="2"/>
  </bookViews>
  <sheets>
    <sheet name="1011020 ЗОШ-25 (б)" sheetId="1" r:id="rId1"/>
    <sheet name="1011020 ЗОШ-25 (с)" sheetId="2" r:id="rId2"/>
    <sheet name="загальний" sheetId="3" r:id="rId3"/>
    <sheet name="1011160 ЗОШ-25" sheetId="4" r:id="rId4"/>
    <sheet name="1011020 ЗОШ-25 (сф)" sheetId="5" r:id="rId5"/>
    <sheet name="виконання" sheetId="6" r:id="rId6"/>
  </sheets>
  <externalReferences>
    <externalReference r:id="rId9"/>
    <externalReference r:id="rId10"/>
  </externalReferences>
  <definedNames>
    <definedName name="_xlnm.Print_Area" localSheetId="0">'1011020 ЗОШ-25 (б)'!$A$1:$S$50</definedName>
    <definedName name="_xlnm.Print_Area" localSheetId="1">'1011020 ЗОШ-25 (с)'!$A$1:$S$50</definedName>
    <definedName name="_xlnm.Print_Area" localSheetId="4">'1011020 ЗОШ-25 (сф)'!$A$1:$P$95</definedName>
    <definedName name="_xlnm.Print_Area" localSheetId="3">'1011160 ЗОШ-25'!$A$1:$S$50</definedName>
    <definedName name="_xlnm.Print_Area" localSheetId="2">'загальний'!$A$1:$S$50</definedName>
  </definedNames>
  <calcPr fullCalcOnLoad="1"/>
</workbook>
</file>

<file path=xl/sharedStrings.xml><?xml version="1.0" encoding="utf-8"?>
<sst xmlns="http://schemas.openxmlformats.org/spreadsheetml/2006/main" count="619" uniqueCount="193">
  <si>
    <t>ЗОШ-25</t>
  </si>
  <si>
    <t>РОЗШИФРОВКА плану асигнувань на 2017 р.</t>
  </si>
  <si>
    <t>1011020</t>
  </si>
  <si>
    <t>в грн.</t>
  </si>
  <si>
    <t>Показники</t>
  </si>
  <si>
    <t>КЕКВ</t>
  </si>
  <si>
    <t>РАЗОМ НА РІК</t>
  </si>
  <si>
    <t>Разом І квартал</t>
  </si>
  <si>
    <t>у тому числі</t>
  </si>
  <si>
    <t>Разом ІІ квартал</t>
  </si>
  <si>
    <t>Разом ІІІ квартал</t>
  </si>
  <si>
    <t>Разом ІV квартал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</si>
  <si>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</si>
  <si>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</si>
  <si>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</si>
  <si>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</si>
  <si>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</si>
  <si>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</si>
  <si>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</si>
  <si>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</si>
  <si>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</si>
  <si>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</si>
  <si>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</si>
  <si>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</si>
  <si>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 1.03</t>
  </si>
  <si>
    <t>на 1.05</t>
  </si>
  <si>
    <t>на 1.06</t>
  </si>
  <si>
    <t>на 1.07</t>
  </si>
  <si>
    <t>на 1.08</t>
  </si>
  <si>
    <t>на 1.09</t>
  </si>
  <si>
    <t>на 1.10</t>
  </si>
  <si>
    <t>на 1.11</t>
  </si>
  <si>
    <t>на 1.12</t>
  </si>
  <si>
    <t>9</t>
  </si>
  <si>
    <t>10</t>
  </si>
  <si>
    <t>13</t>
  </si>
  <si>
    <t>14</t>
  </si>
  <si>
    <t>17</t>
  </si>
  <si>
    <t>18</t>
  </si>
  <si>
    <t>ДОХОДИ - всього</t>
  </si>
  <si>
    <t>х</t>
  </si>
  <si>
    <t>Надходження коштів із загального фонду</t>
  </si>
  <si>
    <t>Надходження коштів із спеціального фонду бюджету</t>
  </si>
  <si>
    <t>в т.ч. Плата за послуги, що надаються бюджетними установами</t>
  </si>
  <si>
    <t xml:space="preserve">               - інші джерела власних надходжень</t>
  </si>
  <si>
    <t xml:space="preserve">               - інші  надходження</t>
  </si>
  <si>
    <t>ВИДАТКИ - всього</t>
  </si>
  <si>
    <t>Поточні видатки</t>
  </si>
  <si>
    <t>Оплата праці і нарахування на заробітну плату</t>
  </si>
  <si>
    <t>2100</t>
  </si>
  <si>
    <t>Оплата праці</t>
  </si>
  <si>
    <t>заробітна плата</t>
  </si>
  <si>
    <t>грошове забезпечення військовослужбовців</t>
  </si>
  <si>
    <t>2112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</si>
  <si>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</si>
  <si>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</si>
  <si>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</si>
  <si>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</si>
  <si>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</si>
  <si>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</si>
  <si>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</si>
  <si>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</si>
  <si>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</si>
  <si>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</si>
  <si>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</si>
  <si>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</si>
  <si>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</si>
  <si>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</si>
  <si>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</si>
  <si>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</si>
  <si>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стипендії</t>
  </si>
  <si>
    <t>інші виплати населенню</t>
  </si>
  <si>
    <t>Інші видатки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</si>
  <si>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</si>
  <si>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</si>
  <si>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</si>
  <si>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</si>
  <si>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</si>
  <si>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</si>
  <si>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</si>
  <si>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 xml:space="preserve">Директор департаменту освіти та гуманітарної політики: </t>
  </si>
  <si>
    <t>І.В. Волошин</t>
  </si>
  <si>
    <t xml:space="preserve">            (підпис)</t>
  </si>
  <si>
    <t>(ініціали і прізвище)</t>
  </si>
  <si>
    <t>Начальник відділу планування, бухгалтерського обліку та звітності:</t>
  </si>
  <si>
    <t>В.В. Ганджа</t>
  </si>
  <si>
    <t>1011160</t>
  </si>
  <si>
    <t>ЗАТВЕРДЖЕНО
Наказ Міністерства фінансів України від 28.01.2002 №57 (у редакції наказу
Міністерства фінансів України від 04.12.2015 №1118)</t>
  </si>
  <si>
    <t>ЗВЕДЕННЯ ПОКАЗНИКІВ СПЕЦІАЛЬНОГО ФОНДУ КОШТОРИСУ на 2017 рік</t>
  </si>
  <si>
    <t>Черкаська загальноосвітня школа I-III ступенів №25 ЧМР</t>
  </si>
  <si>
    <t>(код за ЄДРПОУ та найменування бюджетної установи)</t>
  </si>
  <si>
    <t>м. Черкаси</t>
  </si>
  <si>
    <t>(найменування міста, району, області)</t>
  </si>
  <si>
    <t>Вид бюджету ____________________________________________________ міський,</t>
  </si>
  <si>
    <t>код та назва відомчої класифікації видатків та кредитування бюджету ________ 10,</t>
  </si>
  <si>
    <t>код та назва  програмної  класифікації  видатків  та  кредитування державного бюджету _______,</t>
  </si>
  <si>
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</t>
  </si>
  <si>
    <t>(грн.)</t>
  </si>
  <si>
    <t>Найменування</t>
  </si>
  <si>
    <t>Код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</si>
  <si>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</si>
  <si>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</si>
  <si>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бюджетних надходжень**</t>
  </si>
  <si>
    <t>інші надходження***</t>
  </si>
  <si>
    <t>назва інших надходжень за видами</t>
  </si>
  <si>
    <t>разом</t>
  </si>
  <si>
    <t>у т.ч. за підгрупами</t>
  </si>
  <si>
    <t>НАДХОДЖЕННЯ - усього</t>
  </si>
  <si>
    <t>Надходження коштів до спеціального фонду бюджету</t>
  </si>
  <si>
    <t>Фінансування****</t>
  </si>
  <si>
    <t>x</t>
  </si>
  <si>
    <t>ВИДАТКИ ТА НАДАННЯ КРЕДИТІВ - усього</t>
  </si>
  <si>
    <t xml:space="preserve">         Заробітна плата</t>
  </si>
  <si>
    <t xml:space="preserve">         Грошове забезпечення військовослужбовців         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</si>
  <si>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</si>
  <si>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</si>
  <si>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</si>
  <si>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</si>
  <si>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</si>
  <si>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</si>
  <si>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</si>
  <si>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</si>
  <si>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</si>
  <si>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</si>
  <si>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</si>
  <si>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окремі заходи по реалізації державних (регіональних) програм</t>
  </si>
  <si>
    <t xml:space="preserve">         Дослідження і розробки, окремі заходи розвитку по реалізації державних (регіональних) программ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</si>
  <si>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</si>
  <si>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</si>
  <si>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</si>
  <si>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</si>
  <si>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</si>
  <si>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</si>
  <si>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</si>
  <si>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</si>
  <si>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</si>
  <si>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</si>
  <si>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</si>
  <si>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</si>
  <si>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</si>
  <si>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</si>
  <si>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</si>
  <si>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</si>
  <si>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</si>
  <si>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</si>
  <si>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</si>
  <si>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</si>
  <si>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</si>
  <si>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</si>
  <si>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</si>
  <si>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</si>
  <si>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</si>
  <si>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</si>
  <si>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</si>
  <si>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</si>
  <si>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</si>
  <si>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</si>
  <si>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</si>
  <si>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</si>
  <si>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</t>
  </si>
  <si>
    <t>Надання зовнішніх кредитів</t>
  </si>
  <si>
    <t>Нерозподілені видатки</t>
  </si>
  <si>
    <t>Директор департаменту освіти та гуманітарної політики</t>
  </si>
  <si>
    <t>(підпис)</t>
  </si>
  <si>
    <t>Начальник відділу планування, бухгалтерського обліку та звітності</t>
  </si>
  <si>
    <t>(число, місяць, рік)</t>
  </si>
  <si>
    <t>М.П.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</si>
  <si>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</si>
  <si>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** Плануються за наявності підстав.</t>
  </si>
  <si>
    <t>*** Заповнюється за відповідними видами інших надходжень згідно з кошторисом.</t>
  </si>
  <si>
    <t>**** Проставляється сума залишків грошових коштів, на яку внесено зміни до кошторису.</t>
  </si>
  <si>
    <t>самоврядування, які не застосовують програмно-цільового методу)* __________ 1011020 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(за рахунок коштів місцевого бюджету)).</t>
  </si>
  <si>
    <t>Виконання кошторису 2017 року</t>
  </si>
  <si>
    <t>- прінтер</t>
  </si>
  <si>
    <t>предмети, матеріали, обладнання та інвентар:</t>
  </si>
  <si>
    <t>- дошки</t>
  </si>
  <si>
    <t>- класні журнали</t>
  </si>
  <si>
    <t>- комп'ютерні запчастини</t>
  </si>
  <si>
    <t>- лінолеум, краска</t>
  </si>
  <si>
    <t>- миючі засоби</t>
  </si>
  <si>
    <t>- шкільна форма</t>
  </si>
  <si>
    <t>оплата послуг (крім комунальних):</t>
  </si>
  <si>
    <t>- канцтовари</t>
  </si>
  <si>
    <t>- дезінфекція</t>
  </si>
  <si>
    <t>- вивіз сміття, оренда контейнера</t>
  </si>
  <si>
    <t>- обслуговування електроустановок</t>
  </si>
  <si>
    <t>- оплата телефону</t>
  </si>
  <si>
    <t>- вивіз листя</t>
  </si>
  <si>
    <t>- повірка лічильників</t>
  </si>
  <si>
    <t>- заземлення</t>
  </si>
  <si>
    <t>- програма Медок</t>
  </si>
  <si>
    <t>- заправка картриджів</t>
  </si>
  <si>
    <t>- промивка труб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</si>
</sst>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#,##0.000"/>
    <numFmt numFmtId="195" formatCode="#,##0.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2"/>
    </font>
    <font>
      <b/>
      <sz val="24"/>
      <name val="Arial Baltic"/>
      <family val="2"/>
    </font>
    <font>
      <b/>
      <i/>
      <sz val="18"/>
      <name val="Arial CYR"/>
      <family val="2"/>
    </font>
    <font>
      <b/>
      <sz val="16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sz val="8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Cyr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b/>
      <sz val="9"/>
      <name val="Arial Cyr"/>
      <family val="0"/>
    </font>
    <font>
      <b/>
      <sz val="8"/>
      <name val="Times New Roman Cyr"/>
      <family val="1"/>
    </font>
    <font>
      <b/>
      <sz val="6"/>
      <name val="Times New Roman Cyr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sz val="10"/>
      <name val="Times New Roman Cyr"/>
      <family val="0"/>
    </font>
    <font>
      <i/>
      <sz val="11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2"/>
      <name val="Times New Roman CYR"/>
      <family val="1"/>
    </font>
    <font>
      <u val="single"/>
      <sz val="10"/>
      <name val="Times New Roman CYR"/>
      <family val="1"/>
    </font>
    <font>
      <b/>
      <sz val="10"/>
      <name val="Arial Baltic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indent="2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188" fontId="8" fillId="34" borderId="12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4" fontId="9" fillId="35" borderId="14" xfId="0" applyNumberFormat="1" applyFont="1" applyFill="1" applyBorder="1" applyAlignment="1">
      <alignment horizontal="center" vertical="center" wrapText="1"/>
    </xf>
    <xf numFmtId="4" fontId="9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4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 applyProtection="1">
      <alignment vertical="center" wrapText="1"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4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>
      <alignment horizontal="center" vertical="center" wrapText="1"/>
    </xf>
    <xf numFmtId="49" fontId="8" fillId="38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 applyProtection="1">
      <alignment horizontal="center" vertical="center" wrapText="1"/>
      <protection/>
    </xf>
    <xf numFmtId="4" fontId="9" fillId="38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4" fontId="9" fillId="37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 applyProtection="1">
      <alignment vertical="center" wrapText="1"/>
      <protection/>
    </xf>
    <xf numFmtId="49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9" borderId="10" xfId="0" applyNumberFormat="1" applyFont="1" applyFill="1" applyBorder="1" applyAlignment="1" applyProtection="1">
      <alignment horizontal="left" vertical="center" wrapText="1" indent="1"/>
      <protection/>
    </xf>
    <xf numFmtId="4" fontId="9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Alignment="1">
      <alignment vertical="center" wrapText="1"/>
    </xf>
    <xf numFmtId="189" fontId="3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15" xfId="53" applyFont="1" applyBorder="1">
      <alignment/>
      <protection/>
    </xf>
    <xf numFmtId="0" fontId="8" fillId="0" borderId="0" xfId="0" applyFont="1" applyAlignment="1">
      <alignment vertical="center" wrapText="1"/>
    </xf>
    <xf numFmtId="0" fontId="13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49" fontId="8" fillId="0" borderId="0" xfId="0" applyNumberFormat="1" applyFont="1" applyAlignment="1">
      <alignment vertical="center" wrapText="1"/>
    </xf>
    <xf numFmtId="0" fontId="14" fillId="0" borderId="16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49" fontId="3" fillId="0" borderId="0" xfId="0" applyNumberFormat="1" applyFont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8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2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53" applyFont="1" applyBorder="1">
      <alignment/>
      <protection/>
    </xf>
    <xf numFmtId="0" fontId="25" fillId="0" borderId="15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18" fillId="0" borderId="0" xfId="0" applyFont="1" applyFill="1" applyAlignment="1">
      <alignment/>
    </xf>
    <xf numFmtId="49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33" fillId="40" borderId="11" xfId="53" applyFont="1" applyFill="1" applyBorder="1" applyAlignment="1">
      <alignment horizontal="center" vertical="center" wrapText="1"/>
      <protection/>
    </xf>
    <xf numFmtId="0" fontId="33" fillId="40" borderId="17" xfId="53" applyFont="1" applyFill="1" applyBorder="1" applyAlignment="1">
      <alignment horizontal="center" vertical="center" wrapText="1"/>
      <protection/>
    </xf>
    <xf numFmtId="0" fontId="34" fillId="40" borderId="18" xfId="53" applyFont="1" applyFill="1" applyBorder="1" applyAlignment="1" applyProtection="1">
      <alignment horizontal="center" vertical="center" wrapText="1"/>
      <protection/>
    </xf>
    <xf numFmtId="0" fontId="14" fillId="40" borderId="12" xfId="53" applyFont="1" applyFill="1" applyBorder="1" applyAlignment="1" applyProtection="1">
      <alignment horizontal="center" vertical="center" wrapText="1"/>
      <protection/>
    </xf>
    <xf numFmtId="0" fontId="14" fillId="40" borderId="19" xfId="53" applyFont="1" applyFill="1" applyBorder="1" applyAlignment="1" applyProtection="1">
      <alignment horizontal="center" vertical="center" wrapText="1"/>
      <protection/>
    </xf>
    <xf numFmtId="0" fontId="14" fillId="40" borderId="20" xfId="53" applyFont="1" applyFill="1" applyBorder="1" applyAlignment="1" applyProtection="1">
      <alignment horizontal="center" vertical="center" wrapText="1"/>
      <protection/>
    </xf>
    <xf numFmtId="0" fontId="35" fillId="41" borderId="14" xfId="53" applyFont="1" applyFill="1" applyBorder="1" applyAlignment="1" applyProtection="1">
      <alignment horizontal="center" vertical="center" wrapText="1"/>
      <protection/>
    </xf>
    <xf numFmtId="4" fontId="35" fillId="41" borderId="14" xfId="53" applyNumberFormat="1" applyFont="1" applyFill="1" applyBorder="1" applyAlignment="1" applyProtection="1">
      <alignment horizontal="center" vertical="center" wrapText="1"/>
      <protection/>
    </xf>
    <xf numFmtId="4" fontId="35" fillId="41" borderId="21" xfId="53" applyNumberFormat="1" applyFont="1" applyFill="1" applyBorder="1" applyAlignment="1" applyProtection="1">
      <alignment horizontal="center" vertical="center" wrapText="1"/>
      <protection/>
    </xf>
    <xf numFmtId="4" fontId="35" fillId="41" borderId="22" xfId="53" applyNumberFormat="1" applyFont="1" applyFill="1" applyBorder="1" applyAlignment="1" applyProtection="1">
      <alignment horizontal="center" vertical="center" wrapText="1"/>
      <protection/>
    </xf>
    <xf numFmtId="0" fontId="36" fillId="0" borderId="10" xfId="53" applyFont="1" applyFill="1" applyBorder="1" applyAlignment="1" applyProtection="1">
      <alignment horizontal="center" vertical="center" wrapText="1"/>
      <protection/>
    </xf>
    <xf numFmtId="4" fontId="36" fillId="42" borderId="10" xfId="53" applyNumberFormat="1" applyFont="1" applyFill="1" applyBorder="1" applyAlignment="1" applyProtection="1">
      <alignment horizontal="center" vertical="center" wrapText="1"/>
      <protection/>
    </xf>
    <xf numFmtId="4" fontId="36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6" fillId="0" borderId="23" xfId="53" applyNumberFormat="1" applyFont="1" applyFill="1" applyBorder="1" applyAlignment="1" applyProtection="1">
      <alignment horizontal="center" vertical="center" wrapText="1"/>
      <protection locked="0"/>
    </xf>
    <xf numFmtId="4" fontId="36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3" applyFont="1" applyFill="1" applyBorder="1" applyAlignment="1" applyProtection="1">
      <alignment horizontal="center" vertical="center" wrapText="1"/>
      <protection/>
    </xf>
    <xf numFmtId="4" fontId="37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5" fillId="41" borderId="10" xfId="53" applyFont="1" applyFill="1" applyBorder="1" applyAlignment="1" applyProtection="1">
      <alignment horizontal="center" vertical="center" wrapText="1"/>
      <protection/>
    </xf>
    <xf numFmtId="4" fontId="35" fillId="41" borderId="10" xfId="53" applyNumberFormat="1" applyFont="1" applyFill="1" applyBorder="1" applyAlignment="1" applyProtection="1">
      <alignment horizontal="center" vertical="center" wrapText="1"/>
      <protection/>
    </xf>
    <xf numFmtId="4" fontId="35" fillId="41" borderId="23" xfId="53" applyNumberFormat="1" applyFont="1" applyFill="1" applyBorder="1" applyAlignment="1" applyProtection="1">
      <alignment horizontal="center" vertical="center" wrapText="1"/>
      <protection/>
    </xf>
    <xf numFmtId="4" fontId="35" fillId="41" borderId="24" xfId="53" applyNumberFormat="1" applyFont="1" applyFill="1" applyBorder="1" applyAlignment="1" applyProtection="1">
      <alignment horizontal="center" vertical="center" wrapText="1"/>
      <protection/>
    </xf>
    <xf numFmtId="0" fontId="35" fillId="34" borderId="10" xfId="53" applyFont="1" applyFill="1" applyBorder="1" applyAlignment="1" applyProtection="1">
      <alignment horizontal="center" vertical="center" wrapText="1"/>
      <protection/>
    </xf>
    <xf numFmtId="4" fontId="35" fillId="34" borderId="10" xfId="53" applyNumberFormat="1" applyFont="1" applyFill="1" applyBorder="1" applyAlignment="1" applyProtection="1">
      <alignment horizontal="center" vertical="center" wrapText="1"/>
      <protection/>
    </xf>
    <xf numFmtId="4" fontId="35" fillId="34" borderId="23" xfId="53" applyNumberFormat="1" applyFont="1" applyFill="1" applyBorder="1" applyAlignment="1" applyProtection="1">
      <alignment horizontal="center" vertical="center" wrapText="1"/>
      <protection/>
    </xf>
    <xf numFmtId="4" fontId="35" fillId="34" borderId="24" xfId="53" applyNumberFormat="1" applyFont="1" applyFill="1" applyBorder="1" applyAlignment="1" applyProtection="1">
      <alignment horizontal="center" vertical="center" wrapText="1"/>
      <protection/>
    </xf>
    <xf numFmtId="0" fontId="38" fillId="42" borderId="10" xfId="53" applyFont="1" applyFill="1" applyBorder="1" applyAlignment="1" applyProtection="1">
      <alignment vertical="center" wrapText="1"/>
      <protection/>
    </xf>
    <xf numFmtId="0" fontId="38" fillId="42" borderId="10" xfId="53" applyFont="1" applyFill="1" applyBorder="1" applyAlignment="1" applyProtection="1">
      <alignment horizontal="center" vertical="center" wrapText="1"/>
      <protection/>
    </xf>
    <xf numFmtId="4" fontId="39" fillId="42" borderId="10" xfId="53" applyNumberFormat="1" applyFont="1" applyFill="1" applyBorder="1" applyAlignment="1" applyProtection="1">
      <alignment horizontal="center" vertical="center" wrapText="1"/>
      <protection/>
    </xf>
    <xf numFmtId="4" fontId="39" fillId="42" borderId="23" xfId="53" applyNumberFormat="1" applyFont="1" applyFill="1" applyBorder="1" applyAlignment="1" applyProtection="1">
      <alignment horizontal="center" vertical="center" wrapText="1"/>
      <protection/>
    </xf>
    <xf numFmtId="4" fontId="39" fillId="42" borderId="24" xfId="53" applyNumberFormat="1" applyFont="1" applyFill="1" applyBorder="1" applyAlignment="1" applyProtection="1">
      <alignment horizontal="center" vertical="center" wrapText="1"/>
      <protection/>
    </xf>
    <xf numFmtId="0" fontId="36" fillId="0" borderId="10" xfId="53" applyFont="1" applyFill="1" applyBorder="1" applyAlignment="1" applyProtection="1">
      <alignment vertical="center" wrapText="1"/>
      <protection/>
    </xf>
    <xf numFmtId="0" fontId="40" fillId="0" borderId="10" xfId="53" applyFont="1" applyFill="1" applyBorder="1" applyAlignment="1" applyProtection="1">
      <alignment vertical="center" wrapText="1"/>
      <protection/>
    </xf>
    <xf numFmtId="0" fontId="40" fillId="0" borderId="10" xfId="53" applyFont="1" applyFill="1" applyBorder="1" applyAlignment="1" applyProtection="1">
      <alignment horizontal="center" vertical="center" wrapText="1"/>
      <protection/>
    </xf>
    <xf numFmtId="4" fontId="41" fillId="42" borderId="10" xfId="53" applyNumberFormat="1" applyFont="1" applyFill="1" applyBorder="1" applyAlignment="1" applyProtection="1">
      <alignment horizontal="center" vertical="center" wrapText="1"/>
      <protection/>
    </xf>
    <xf numFmtId="4" fontId="41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41" fillId="0" borderId="23" xfId="53" applyNumberFormat="1" applyFont="1" applyFill="1" applyBorder="1" applyAlignment="1" applyProtection="1">
      <alignment horizontal="center" vertical="center" wrapText="1"/>
      <protection locked="0"/>
    </xf>
    <xf numFmtId="4" fontId="41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2" fillId="36" borderId="10" xfId="53" applyFont="1" applyFill="1" applyBorder="1" applyAlignment="1" applyProtection="1">
      <alignment horizontal="left" vertical="center" wrapText="1"/>
      <protection/>
    </xf>
    <xf numFmtId="0" fontId="42" fillId="36" borderId="10" xfId="53" applyFont="1" applyFill="1" applyBorder="1" applyAlignment="1" applyProtection="1">
      <alignment horizontal="center" vertical="center" wrapText="1"/>
      <protection/>
    </xf>
    <xf numFmtId="4" fontId="42" fillId="36" borderId="10" xfId="53" applyNumberFormat="1" applyFont="1" applyFill="1" applyBorder="1" applyAlignment="1" applyProtection="1">
      <alignment horizontal="center" vertical="center" wrapText="1"/>
      <protection/>
    </xf>
    <xf numFmtId="4" fontId="42" fillId="36" borderId="23" xfId="53" applyNumberFormat="1" applyFont="1" applyFill="1" applyBorder="1" applyAlignment="1" applyProtection="1">
      <alignment horizontal="center" vertical="center" wrapText="1"/>
      <protection/>
    </xf>
    <xf numFmtId="4" fontId="42" fillId="36" borderId="24" xfId="53" applyNumberFormat="1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 applyProtection="1">
      <alignment horizontal="left" vertical="center" wrapText="1"/>
      <protection/>
    </xf>
    <xf numFmtId="4" fontId="40" fillId="42" borderId="10" xfId="53" applyNumberFormat="1" applyFont="1" applyFill="1" applyBorder="1" applyAlignment="1" applyProtection="1">
      <alignment horizontal="center" vertical="center" wrapText="1"/>
      <protection/>
    </xf>
    <xf numFmtId="4" fontId="40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40" fillId="0" borderId="23" xfId="53" applyNumberFormat="1" applyFont="1" applyFill="1" applyBorder="1" applyAlignment="1" applyProtection="1">
      <alignment horizontal="center" vertical="center" wrapText="1"/>
      <protection locked="0"/>
    </xf>
    <xf numFmtId="4" fontId="40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53" applyFont="1" applyFill="1" applyBorder="1" applyAlignment="1">
      <alignment vertical="center" wrapText="1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4" fontId="37" fillId="42" borderId="10" xfId="53" applyNumberFormat="1" applyFont="1" applyFill="1" applyBorder="1" applyAlignment="1" applyProtection="1">
      <alignment horizontal="center" vertical="center" wrapText="1"/>
      <protection/>
    </xf>
    <xf numFmtId="4" fontId="37" fillId="0" borderId="23" xfId="53" applyNumberFormat="1" applyFont="1" applyFill="1" applyBorder="1" applyAlignment="1" applyProtection="1">
      <alignment horizontal="center" vertical="center" wrapText="1"/>
      <protection locked="0"/>
    </xf>
    <xf numFmtId="4" fontId="37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2" fillId="36" borderId="10" xfId="53" applyFont="1" applyFill="1" applyBorder="1" applyAlignment="1" applyProtection="1">
      <alignment vertical="center" wrapText="1"/>
      <protection/>
    </xf>
    <xf numFmtId="0" fontId="42" fillId="36" borderId="10" xfId="53" applyFont="1" applyFill="1" applyBorder="1" applyAlignment="1" applyProtection="1">
      <alignment horizontal="center" vertical="center" wrapText="1"/>
      <protection/>
    </xf>
    <xf numFmtId="4" fontId="42" fillId="36" borderId="10" xfId="53" applyNumberFormat="1" applyFont="1" applyFill="1" applyBorder="1" applyAlignment="1" applyProtection="1">
      <alignment horizontal="center" vertical="center" wrapText="1"/>
      <protection locked="0"/>
    </xf>
    <xf numFmtId="4" fontId="42" fillId="36" borderId="23" xfId="53" applyNumberFormat="1" applyFont="1" applyFill="1" applyBorder="1" applyAlignment="1" applyProtection="1">
      <alignment horizontal="center" vertical="center" wrapText="1"/>
      <protection locked="0"/>
    </xf>
    <xf numFmtId="4" fontId="42" fillId="36" borderId="24" xfId="53" applyNumberFormat="1" applyFont="1" applyFill="1" applyBorder="1" applyAlignment="1" applyProtection="1">
      <alignment horizontal="center" vertical="center" wrapText="1"/>
      <protection locked="0"/>
    </xf>
    <xf numFmtId="0" fontId="42" fillId="36" borderId="10" xfId="53" applyFont="1" applyFill="1" applyBorder="1" applyAlignment="1" applyProtection="1">
      <alignment vertical="center" wrapText="1"/>
      <protection/>
    </xf>
    <xf numFmtId="0" fontId="41" fillId="0" borderId="10" xfId="53" applyFont="1" applyFill="1" applyBorder="1" applyAlignment="1" applyProtection="1">
      <alignment vertical="center" wrapText="1"/>
      <protection/>
    </xf>
    <xf numFmtId="0" fontId="41" fillId="0" borderId="10" xfId="53" applyFont="1" applyFill="1" applyBorder="1" applyAlignment="1" applyProtection="1">
      <alignment horizontal="center" vertical="center" wrapText="1"/>
      <protection/>
    </xf>
    <xf numFmtId="0" fontId="42" fillId="0" borderId="10" xfId="53" applyFont="1" applyFill="1" applyBorder="1" applyAlignment="1" applyProtection="1">
      <alignment vertical="center" wrapText="1"/>
      <protection/>
    </xf>
    <xf numFmtId="0" fontId="42" fillId="0" borderId="10" xfId="53" applyFont="1" applyFill="1" applyBorder="1" applyAlignment="1" applyProtection="1">
      <alignment horizontal="center" vertical="center" wrapText="1"/>
      <protection/>
    </xf>
    <xf numFmtId="4" fontId="42" fillId="42" borderId="10" xfId="53" applyNumberFormat="1" applyFont="1" applyFill="1" applyBorder="1" applyAlignment="1" applyProtection="1">
      <alignment horizontal="center" vertical="center" wrapText="1"/>
      <protection/>
    </xf>
    <xf numFmtId="4" fontId="42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42" fillId="0" borderId="23" xfId="53" applyNumberFormat="1" applyFont="1" applyFill="1" applyBorder="1" applyAlignment="1" applyProtection="1">
      <alignment horizontal="center" vertical="center" wrapText="1"/>
      <protection locked="0"/>
    </xf>
    <xf numFmtId="4" fontId="42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35" fillId="34" borderId="10" xfId="53" applyFont="1" applyFill="1" applyBorder="1" applyAlignment="1" applyProtection="1">
      <alignment horizontal="center" vertical="center" wrapText="1"/>
      <protection/>
    </xf>
    <xf numFmtId="4" fontId="35" fillId="34" borderId="10" xfId="53" applyNumberFormat="1" applyFont="1" applyFill="1" applyBorder="1" applyAlignment="1" applyProtection="1">
      <alignment horizontal="center" vertical="center" wrapText="1"/>
      <protection/>
    </xf>
    <xf numFmtId="4" fontId="35" fillId="34" borderId="10" xfId="53" applyNumberFormat="1" applyFont="1" applyFill="1" applyBorder="1" applyAlignment="1" applyProtection="1">
      <alignment horizontal="center" vertical="center" wrapText="1"/>
      <protection locked="0"/>
    </xf>
    <xf numFmtId="4" fontId="35" fillId="34" borderId="23" xfId="53" applyNumberFormat="1" applyFont="1" applyFill="1" applyBorder="1" applyAlignment="1" applyProtection="1">
      <alignment horizontal="center" vertical="center" wrapText="1"/>
      <protection locked="0"/>
    </xf>
    <xf numFmtId="4" fontId="35" fillId="34" borderId="24" xfId="53" applyNumberFormat="1" applyFont="1" applyFill="1" applyBorder="1" applyAlignment="1" applyProtection="1">
      <alignment horizontal="center" vertical="center" wrapText="1"/>
      <protection locked="0"/>
    </xf>
    <xf numFmtId="0" fontId="27" fillId="39" borderId="0" xfId="0" applyFont="1" applyFill="1" applyAlignment="1">
      <alignment vertical="center" wrapText="1"/>
    </xf>
    <xf numFmtId="0" fontId="38" fillId="42" borderId="10" xfId="53" applyFont="1" applyFill="1" applyBorder="1" applyAlignment="1" applyProtection="1">
      <alignment horizontal="left" vertical="center" wrapText="1"/>
      <protection/>
    </xf>
    <xf numFmtId="4" fontId="39" fillId="42" borderId="10" xfId="53" applyNumberFormat="1" applyFont="1" applyFill="1" applyBorder="1" applyAlignment="1" applyProtection="1">
      <alignment horizontal="center" vertical="center" wrapText="1"/>
      <protection locked="0"/>
    </xf>
    <xf numFmtId="4" fontId="39" fillId="42" borderId="23" xfId="53" applyNumberFormat="1" applyFont="1" applyFill="1" applyBorder="1" applyAlignment="1" applyProtection="1">
      <alignment horizontal="center" vertical="center" wrapText="1"/>
      <protection locked="0"/>
    </xf>
    <xf numFmtId="4" fontId="39" fillId="42" borderId="24" xfId="53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53" applyFont="1" applyFill="1" applyBorder="1" applyAlignment="1" applyProtection="1">
      <alignment vertical="center" wrapText="1"/>
      <protection/>
    </xf>
    <xf numFmtId="0" fontId="37" fillId="0" borderId="10" xfId="53" applyFont="1" applyFill="1" applyBorder="1" applyAlignment="1" applyProtection="1">
      <alignment horizontal="center" vertical="center" wrapText="1"/>
      <protection/>
    </xf>
    <xf numFmtId="0" fontId="39" fillId="42" borderId="10" xfId="53" applyFont="1" applyFill="1" applyBorder="1" applyAlignment="1" applyProtection="1">
      <alignment vertical="center" wrapText="1"/>
      <protection/>
    </xf>
    <xf numFmtId="0" fontId="39" fillId="42" borderId="10" xfId="53" applyFont="1" applyFill="1" applyBorder="1" applyAlignment="1" applyProtection="1">
      <alignment horizontal="center" vertical="center" wrapText="1"/>
      <protection/>
    </xf>
    <xf numFmtId="4" fontId="40" fillId="0" borderId="10" xfId="53" applyNumberFormat="1" applyFont="1" applyFill="1" applyBorder="1" applyAlignment="1" applyProtection="1">
      <alignment horizontal="center" vertical="center" wrapText="1"/>
      <protection/>
    </xf>
    <xf numFmtId="4" fontId="40" fillId="0" borderId="23" xfId="53" applyNumberFormat="1" applyFont="1" applyFill="1" applyBorder="1" applyAlignment="1" applyProtection="1">
      <alignment horizontal="center" vertical="center" wrapText="1"/>
      <protection/>
    </xf>
    <xf numFmtId="4" fontId="40" fillId="0" borderId="24" xfId="53" applyNumberFormat="1" applyFont="1" applyFill="1" applyBorder="1" applyAlignment="1" applyProtection="1">
      <alignment horizontal="center" vertical="center" wrapText="1"/>
      <protection/>
    </xf>
    <xf numFmtId="0" fontId="39" fillId="42" borderId="25" xfId="53" applyFont="1" applyFill="1" applyBorder="1" applyAlignment="1" applyProtection="1">
      <alignment vertical="center" wrapText="1"/>
      <protection/>
    </xf>
    <xf numFmtId="0" fontId="36" fillId="0" borderId="25" xfId="53" applyFont="1" applyFill="1" applyBorder="1" applyAlignment="1" applyProtection="1">
      <alignment vertical="center" wrapText="1"/>
      <protection/>
    </xf>
    <xf numFmtId="0" fontId="42" fillId="0" borderId="26" xfId="53" applyFont="1" applyFill="1" applyBorder="1" applyAlignment="1" applyProtection="1">
      <alignment vertical="center" wrapText="1"/>
      <protection/>
    </xf>
    <xf numFmtId="0" fontId="42" fillId="0" borderId="26" xfId="53" applyFont="1" applyFill="1" applyBorder="1" applyAlignment="1" applyProtection="1">
      <alignment horizontal="center" vertical="center" wrapText="1"/>
      <protection/>
    </xf>
    <xf numFmtId="4" fontId="42" fillId="42" borderId="26" xfId="53" applyNumberFormat="1" applyFont="1" applyFill="1" applyBorder="1" applyAlignment="1" applyProtection="1">
      <alignment horizontal="center" vertical="center" wrapText="1"/>
      <protection/>
    </xf>
    <xf numFmtId="4" fontId="42" fillId="0" borderId="26" xfId="53" applyNumberFormat="1" applyFont="1" applyFill="1" applyBorder="1" applyAlignment="1" applyProtection="1">
      <alignment horizontal="center" vertical="center" wrapText="1"/>
      <protection locked="0"/>
    </xf>
    <xf numFmtId="4" fontId="42" fillId="0" borderId="27" xfId="53" applyNumberFormat="1" applyFont="1" applyFill="1" applyBorder="1" applyAlignment="1" applyProtection="1">
      <alignment horizontal="center" vertical="center" wrapText="1"/>
      <protection locked="0"/>
    </xf>
    <xf numFmtId="4" fontId="42" fillId="0" borderId="28" xfId="53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53" applyFont="1" applyFill="1" applyBorder="1" applyAlignment="1" applyProtection="1">
      <alignment wrapText="1"/>
      <protection/>
    </xf>
    <xf numFmtId="0" fontId="36" fillId="0" borderId="0" xfId="53" applyFont="1" applyFill="1" applyBorder="1" applyAlignment="1" applyProtection="1">
      <alignment horizontal="center"/>
      <protection/>
    </xf>
    <xf numFmtId="2" fontId="36" fillId="0" borderId="0" xfId="53" applyNumberFormat="1" applyFont="1" applyFill="1" applyBorder="1" applyAlignment="1" applyProtection="1">
      <alignment horizontal="center" vertical="top"/>
      <protection/>
    </xf>
    <xf numFmtId="2" fontId="36" fillId="0" borderId="0" xfId="53" applyNumberFormat="1" applyFont="1" applyFill="1" applyBorder="1" applyAlignment="1" applyProtection="1">
      <alignment horizontal="center" vertical="top"/>
      <protection locked="0"/>
    </xf>
    <xf numFmtId="0" fontId="41" fillId="0" borderId="0" xfId="53" applyFont="1" applyBorder="1" applyAlignment="1">
      <alignment horizontal="left" wrapText="1"/>
      <protection/>
    </xf>
    <xf numFmtId="0" fontId="41" fillId="0" borderId="0" xfId="53" applyFont="1">
      <alignment/>
      <protection/>
    </xf>
    <xf numFmtId="0" fontId="41" fillId="0" borderId="0" xfId="53" applyFont="1" applyFill="1" applyAlignment="1">
      <alignment wrapText="1"/>
      <protection/>
    </xf>
    <xf numFmtId="0" fontId="41" fillId="0" borderId="0" xfId="53" applyFont="1" applyFill="1" applyBorder="1" applyAlignment="1">
      <alignment horizontal="centerContinuous"/>
      <protection/>
    </xf>
    <xf numFmtId="0" fontId="36" fillId="0" borderId="0" xfId="53" applyFont="1" applyFill="1" applyBorder="1" applyAlignment="1">
      <alignment horizontal="center" wrapText="1"/>
      <protection/>
    </xf>
    <xf numFmtId="0" fontId="36" fillId="0" borderId="0" xfId="53" applyFont="1" applyFill="1" applyBorder="1" applyAlignment="1">
      <alignment wrapText="1"/>
      <protection/>
    </xf>
    <xf numFmtId="0" fontId="21" fillId="0" borderId="15" xfId="53" applyFont="1" applyBorder="1">
      <alignment/>
      <protection/>
    </xf>
    <xf numFmtId="0" fontId="36" fillId="0" borderId="15" xfId="53" applyFont="1" applyBorder="1">
      <alignment/>
      <protection/>
    </xf>
    <xf numFmtId="0" fontId="43" fillId="0" borderId="15" xfId="53" applyFont="1" applyBorder="1">
      <alignment/>
      <protection/>
    </xf>
    <xf numFmtId="0" fontId="36" fillId="0" borderId="0" xfId="53" applyFont="1" applyBorder="1">
      <alignment/>
      <protection/>
    </xf>
    <xf numFmtId="0" fontId="36" fillId="0" borderId="0" xfId="53" applyFont="1">
      <alignment/>
      <protection/>
    </xf>
    <xf numFmtId="0" fontId="14" fillId="0" borderId="0" xfId="53" applyFont="1" applyFill="1" applyAlignment="1">
      <alignment wrapText="1"/>
      <protection/>
    </xf>
    <xf numFmtId="0" fontId="14" fillId="0" borderId="0" xfId="53" applyFont="1" applyFill="1" applyBorder="1" applyAlignment="1">
      <alignment horizontal="centerContinuous"/>
      <protection/>
    </xf>
    <xf numFmtId="0" fontId="14" fillId="0" borderId="0" xfId="53" applyFont="1" applyFill="1" applyBorder="1" applyAlignment="1">
      <alignment horizontal="left" wrapText="1"/>
      <protection/>
    </xf>
    <xf numFmtId="0" fontId="21" fillId="0" borderId="16" xfId="53" applyFont="1" applyBorder="1" applyAlignment="1">
      <alignment/>
      <protection/>
    </xf>
    <xf numFmtId="0" fontId="14" fillId="0" borderId="16" xfId="53" applyFont="1" applyBorder="1" applyAlignment="1">
      <alignment/>
      <protection/>
    </xf>
    <xf numFmtId="0" fontId="14" fillId="0" borderId="0" xfId="53" applyFont="1" applyBorder="1" applyAlignment="1">
      <alignment/>
      <protection/>
    </xf>
    <xf numFmtId="0" fontId="14" fillId="0" borderId="0" xfId="53" applyFont="1">
      <alignment/>
      <protection/>
    </xf>
    <xf numFmtId="0" fontId="40" fillId="0" borderId="0" xfId="53" applyFont="1" applyFill="1" applyAlignment="1">
      <alignment horizontal="left" wrapText="1"/>
      <protection/>
    </xf>
    <xf numFmtId="14" fontId="44" fillId="0" borderId="0" xfId="53" applyNumberFormat="1" applyFont="1" applyFill="1" applyAlignment="1">
      <alignment horizontal="center"/>
      <protection/>
    </xf>
    <xf numFmtId="0" fontId="40" fillId="0" borderId="0" xfId="53" applyFont="1" applyFill="1" applyAlignment="1">
      <alignment horizontal="center" wrapText="1"/>
      <protection/>
    </xf>
    <xf numFmtId="0" fontId="14" fillId="0" borderId="0" xfId="53" applyFont="1" applyFill="1" applyBorder="1" applyAlignment="1">
      <alignment/>
      <protection/>
    </xf>
    <xf numFmtId="0" fontId="42" fillId="0" borderId="0" xfId="53" applyFont="1" applyFill="1" applyAlignment="1">
      <alignment/>
      <protection/>
    </xf>
    <xf numFmtId="0" fontId="41" fillId="0" borderId="0" xfId="53" applyFont="1" applyFill="1" applyBorder="1">
      <alignment/>
      <protection/>
    </xf>
    <xf numFmtId="0" fontId="41" fillId="0" borderId="0" xfId="53" applyFont="1" applyFill="1" applyAlignment="1">
      <alignment horizontal="centerContinuous"/>
      <protection/>
    </xf>
    <xf numFmtId="0" fontId="42" fillId="0" borderId="0" xfId="53" applyFont="1">
      <alignment/>
      <protection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49" fontId="45" fillId="0" borderId="0" xfId="0" applyNumberFormat="1" applyFont="1" applyBorder="1" applyAlignment="1">
      <alignment horizontal="left" vertical="center" indent="2"/>
    </xf>
    <xf numFmtId="49" fontId="30" fillId="0" borderId="0" xfId="0" applyNumberFormat="1" applyFont="1" applyBorder="1" applyAlignment="1">
      <alignment horizontal="left" vertical="center" indent="2"/>
    </xf>
    <xf numFmtId="0" fontId="30" fillId="0" borderId="0" xfId="0" applyFont="1" applyBorder="1" applyAlignment="1">
      <alignment horizontal="center" vertical="center" wrapText="1"/>
    </xf>
    <xf numFmtId="189" fontId="47" fillId="0" borderId="0" xfId="0" applyNumberFormat="1" applyFont="1" applyBorder="1" applyAlignment="1">
      <alignment horizontal="center" vertical="center" wrapText="1"/>
    </xf>
    <xf numFmtId="188" fontId="47" fillId="0" borderId="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188" fontId="30" fillId="0" borderId="12" xfId="0" applyNumberFormat="1" applyFont="1" applyBorder="1" applyAlignment="1">
      <alignment horizontal="center" vertical="center" wrapText="1"/>
    </xf>
    <xf numFmtId="49" fontId="30" fillId="35" borderId="14" xfId="0" applyNumberFormat="1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horizontal="center" vertical="center" wrapText="1"/>
      <protection/>
    </xf>
    <xf numFmtId="4" fontId="48" fillId="35" borderId="14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 applyProtection="1">
      <alignment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36" borderId="10" xfId="0" applyNumberFormat="1" applyFont="1" applyFill="1" applyBorder="1" applyAlignment="1" applyProtection="1">
      <alignment vertical="center" wrapText="1"/>
      <protection/>
    </xf>
    <xf numFmtId="0" fontId="30" fillId="36" borderId="10" xfId="0" applyFont="1" applyFill="1" applyBorder="1" applyAlignment="1" applyProtection="1">
      <alignment horizontal="center" vertical="center" wrapText="1"/>
      <protection/>
    </xf>
    <xf numFmtId="4" fontId="4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vertical="center" wrapText="1"/>
    </xf>
    <xf numFmtId="49" fontId="30" fillId="37" borderId="10" xfId="0" applyNumberFormat="1" applyFont="1" applyFill="1" applyBorder="1" applyAlignment="1" applyProtection="1">
      <alignment vertical="center" wrapText="1"/>
      <protection/>
    </xf>
    <xf numFmtId="0" fontId="30" fillId="37" borderId="10" xfId="0" applyFont="1" applyFill="1" applyBorder="1" applyAlignment="1" applyProtection="1">
      <alignment horizontal="center" vertical="center" wrapText="1"/>
      <protection/>
    </xf>
    <xf numFmtId="4" fontId="48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/>
      <protection/>
    </xf>
    <xf numFmtId="4" fontId="48" fillId="0" borderId="10" xfId="0" applyNumberFormat="1" applyFont="1" applyBorder="1" applyAlignment="1">
      <alignment horizontal="center" vertical="center" wrapText="1"/>
    </xf>
    <xf numFmtId="49" fontId="30" fillId="38" borderId="10" xfId="0" applyNumberFormat="1" applyFont="1" applyFill="1" applyBorder="1" applyAlignment="1" applyProtection="1">
      <alignment horizontal="center" vertical="center" wrapText="1"/>
      <protection/>
    </xf>
    <xf numFmtId="0" fontId="30" fillId="38" borderId="10" xfId="0" applyFont="1" applyFill="1" applyBorder="1" applyAlignment="1" applyProtection="1">
      <alignment horizontal="center" vertical="center" wrapText="1"/>
      <protection/>
    </xf>
    <xf numFmtId="4" fontId="48" fillId="38" borderId="10" xfId="0" applyNumberFormat="1" applyFont="1" applyFill="1" applyBorder="1" applyAlignment="1">
      <alignment horizontal="center" vertical="center" wrapText="1"/>
    </xf>
    <xf numFmtId="49" fontId="30" fillId="37" borderId="10" xfId="0" applyNumberFormat="1" applyFont="1" applyFill="1" applyBorder="1" applyAlignment="1" applyProtection="1">
      <alignment horizontal="center" vertical="center" wrapText="1"/>
      <protection/>
    </xf>
    <xf numFmtId="4" fontId="48" fillId="37" borderId="10" xfId="0" applyNumberFormat="1" applyFont="1" applyFill="1" applyBorder="1" applyAlignment="1">
      <alignment horizontal="center" vertical="center" wrapText="1"/>
    </xf>
    <xf numFmtId="49" fontId="30" fillId="37" borderId="10" xfId="0" applyNumberFormat="1" applyFont="1" applyFill="1" applyBorder="1" applyAlignment="1" applyProtection="1">
      <alignment vertical="center" wrapText="1"/>
      <protection/>
    </xf>
    <xf numFmtId="49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vertical="center" wrapText="1"/>
      <protection/>
    </xf>
    <xf numFmtId="4" fontId="48" fillId="0" borderId="10" xfId="0" applyNumberFormat="1" applyFont="1" applyBorder="1" applyAlignment="1" applyProtection="1">
      <alignment horizontal="center" vertical="center" wrapText="1"/>
      <protection/>
    </xf>
    <xf numFmtId="49" fontId="30" fillId="0" borderId="0" xfId="0" applyNumberFormat="1" applyFont="1" applyBorder="1" applyAlignment="1">
      <alignment horizontal="left" vertical="center" wrapText="1" indent="1"/>
    </xf>
    <xf numFmtId="49" fontId="30" fillId="0" borderId="10" xfId="0" applyNumberFormat="1" applyFont="1" applyFill="1" applyBorder="1" applyAlignment="1" applyProtection="1">
      <alignment vertical="center" wrapText="1"/>
      <protection/>
    </xf>
    <xf numFmtId="4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39" borderId="10" xfId="0" applyNumberFormat="1" applyFont="1" applyFill="1" applyBorder="1" applyAlignment="1" applyProtection="1">
      <alignment horizontal="left" vertical="center" wrapText="1" indent="1"/>
      <protection/>
    </xf>
    <xf numFmtId="4" fontId="48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 indent="1"/>
      <protection hidden="1"/>
    </xf>
    <xf numFmtId="0" fontId="48" fillId="0" borderId="10" xfId="0" applyFont="1" applyFill="1" applyBorder="1" applyAlignment="1" applyProtection="1">
      <alignment horizontal="center" vertical="center"/>
      <protection hidden="1"/>
    </xf>
    <xf numFmtId="49" fontId="30" fillId="0" borderId="0" xfId="0" applyNumberFormat="1" applyFont="1" applyAlignment="1">
      <alignment vertical="center" wrapText="1"/>
    </xf>
    <xf numFmtId="49" fontId="0" fillId="0" borderId="10" xfId="0" applyNumberFormat="1" applyFill="1" applyBorder="1" applyAlignment="1" applyProtection="1">
      <alignment horizontal="left" vertical="center" wrapText="1" indent="1"/>
      <protection/>
    </xf>
    <xf numFmtId="4" fontId="30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vertical="center" wrapText="1"/>
    </xf>
    <xf numFmtId="0" fontId="21" fillId="0" borderId="16" xfId="53" applyFont="1" applyBorder="1" applyAlignment="1">
      <alignment horizontal="center"/>
      <protection/>
    </xf>
    <xf numFmtId="0" fontId="29" fillId="40" borderId="29" xfId="53" applyFont="1" applyFill="1" applyBorder="1" applyAlignment="1" applyProtection="1">
      <alignment horizontal="center" vertical="center" wrapText="1"/>
      <protection/>
    </xf>
    <xf numFmtId="0" fontId="29" fillId="40" borderId="30" xfId="53" applyFont="1" applyFill="1" applyBorder="1" applyAlignment="1" applyProtection="1">
      <alignment horizontal="center" vertical="center" wrapText="1"/>
      <protection/>
    </xf>
    <xf numFmtId="0" fontId="30" fillId="0" borderId="30" xfId="0" applyFont="1" applyBorder="1" applyAlignment="1">
      <alignment horizontal="center" vertical="center" wrapText="1"/>
    </xf>
    <xf numFmtId="0" fontId="29" fillId="40" borderId="31" xfId="53" applyFont="1" applyFill="1" applyBorder="1" applyAlignment="1" applyProtection="1">
      <alignment horizontal="center" vertical="center" wrapText="1"/>
      <protection/>
    </xf>
    <xf numFmtId="0" fontId="29" fillId="40" borderId="32" xfId="53" applyFont="1" applyFill="1" applyBorder="1" applyAlignment="1" applyProtection="1">
      <alignment horizontal="center" vertical="center" wrapText="1"/>
      <protection/>
    </xf>
    <xf numFmtId="0" fontId="30" fillId="0" borderId="32" xfId="0" applyFont="1" applyBorder="1" applyAlignment="1">
      <alignment horizontal="center" vertical="center" wrapText="1"/>
    </xf>
    <xf numFmtId="0" fontId="29" fillId="40" borderId="33" xfId="53" applyFont="1" applyFill="1" applyBorder="1" applyAlignment="1" applyProtection="1">
      <alignment horizontal="center" vertical="center" wrapText="1"/>
      <protection/>
    </xf>
    <xf numFmtId="0" fontId="30" fillId="40" borderId="34" xfId="53" applyFont="1" applyFill="1" applyBorder="1" applyAlignment="1" applyProtection="1">
      <alignment horizontal="center" vertical="center" wrapText="1"/>
      <protection/>
    </xf>
    <xf numFmtId="0" fontId="30" fillId="40" borderId="35" xfId="53" applyFont="1" applyFill="1" applyBorder="1" applyAlignment="1" applyProtection="1">
      <alignment horizontal="center" vertical="center" wrapText="1"/>
      <protection/>
    </xf>
    <xf numFmtId="0" fontId="30" fillId="40" borderId="21" xfId="53" applyFont="1" applyFill="1" applyBorder="1" applyAlignment="1" applyProtection="1">
      <alignment horizontal="center" vertical="center" wrapText="1"/>
      <protection/>
    </xf>
    <xf numFmtId="0" fontId="30" fillId="40" borderId="15" xfId="53" applyFont="1" applyFill="1" applyBorder="1" applyAlignment="1" applyProtection="1">
      <alignment horizontal="center" vertical="center" wrapText="1"/>
      <protection/>
    </xf>
    <xf numFmtId="0" fontId="30" fillId="40" borderId="36" xfId="53" applyFont="1" applyFill="1" applyBorder="1" applyAlignment="1" applyProtection="1">
      <alignment horizontal="center" vertical="center" wrapText="1"/>
      <protection/>
    </xf>
    <xf numFmtId="0" fontId="29" fillId="40" borderId="13" xfId="53" applyFont="1" applyFill="1" applyBorder="1" applyAlignment="1" applyProtection="1">
      <alignment horizontal="center" vertical="center" wrapText="1"/>
      <protection/>
    </xf>
    <xf numFmtId="0" fontId="29" fillId="40" borderId="37" xfId="53" applyFont="1" applyFill="1" applyBorder="1" applyAlignment="1" applyProtection="1">
      <alignment horizontal="center" vertical="center" wrapText="1"/>
      <protection/>
    </xf>
    <xf numFmtId="0" fontId="29" fillId="40" borderId="10" xfId="5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29" fillId="40" borderId="38" xfId="53" applyFont="1" applyFill="1" applyBorder="1" applyAlignment="1" applyProtection="1">
      <alignment horizontal="center" vertical="center" wrapText="1"/>
      <protection/>
    </xf>
    <xf numFmtId="0" fontId="29" fillId="40" borderId="39" xfId="53" applyFont="1" applyFill="1" applyBorder="1" applyAlignment="1" applyProtection="1">
      <alignment horizontal="center" vertical="center" wrapText="1"/>
      <protection/>
    </xf>
    <xf numFmtId="0" fontId="30" fillId="40" borderId="40" xfId="53" applyFont="1" applyFill="1" applyBorder="1" applyAlignment="1" applyProtection="1">
      <alignment horizontal="center" vertical="center" wrapText="1"/>
      <protection/>
    </xf>
    <xf numFmtId="0" fontId="31" fillId="40" borderId="41" xfId="53" applyFont="1" applyFill="1" applyBorder="1" applyAlignment="1" applyProtection="1">
      <alignment horizontal="center" vertical="center" wrapText="1"/>
      <protection/>
    </xf>
    <xf numFmtId="0" fontId="31" fillId="40" borderId="16" xfId="53" applyFont="1" applyFill="1" applyBorder="1" applyAlignment="1" applyProtection="1">
      <alignment horizontal="center" vertical="center" wrapText="1"/>
      <protection/>
    </xf>
    <xf numFmtId="0" fontId="32" fillId="40" borderId="42" xfId="53" applyFont="1" applyFill="1" applyBorder="1" applyAlignment="1" applyProtection="1">
      <alignment horizontal="center" vertical="center" wrapText="1"/>
      <protection/>
    </xf>
    <xf numFmtId="0" fontId="32" fillId="40" borderId="21" xfId="53" applyFont="1" applyFill="1" applyBorder="1" applyAlignment="1" applyProtection="1">
      <alignment horizontal="center" vertical="center" wrapText="1"/>
      <protection/>
    </xf>
    <xf numFmtId="0" fontId="32" fillId="40" borderId="15" xfId="53" applyFont="1" applyFill="1" applyBorder="1" applyAlignment="1" applyProtection="1">
      <alignment horizontal="center" vertical="center" wrapText="1"/>
      <protection/>
    </xf>
    <xf numFmtId="0" fontId="32" fillId="40" borderId="43" xfId="53" applyFont="1" applyFill="1" applyBorder="1" applyAlignment="1" applyProtection="1">
      <alignment horizontal="center" vertical="center" wrapText="1"/>
      <protection/>
    </xf>
    <xf numFmtId="0" fontId="29" fillId="40" borderId="44" xfId="53" applyFont="1" applyFill="1" applyBorder="1" applyAlignment="1">
      <alignment horizontal="center" vertical="center" wrapText="1"/>
      <protection/>
    </xf>
    <xf numFmtId="0" fontId="29" fillId="40" borderId="45" xfId="53" applyFont="1" applyFill="1" applyBorder="1" applyAlignment="1" applyProtection="1">
      <alignment horizontal="center" vertical="center" wrapText="1"/>
      <protection/>
    </xf>
    <xf numFmtId="0" fontId="29" fillId="40" borderId="10" xfId="53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30" fillId="33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ya\&#1052;&#1086;&#1080;%20&#1076;&#1086;&#1082;&#1091;&#1084;&#1077;&#1085;&#1090;&#1099;\2017\&#1055;&#1086;&#1095;&#1072;&#1090;&#1082;&#1086;&#1074;&#1080;&#1081;\&#1041;&#1102;&#1076;&#1078;&#1077;&#1090;\PLANASIG%20(&#107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ya\&#1052;&#1086;&#1080;%20&#1076;&#1086;&#1082;&#1091;&#1084;&#1077;&#1085;&#1090;&#1099;\2017\&#1055;&#1086;&#1095;&#1072;&#1090;&#1082;&#1086;&#1074;&#1080;&#1081;\&#1057;&#1091;&#1073;&#1074;&#1077;&#1085;&#1094;&#1110;&#1103;\PLANASIG%20(&#10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1000"/>
      <sheetName val="1011000 ЦБ-1"/>
      <sheetName val="1011010"/>
      <sheetName val="1011010 ЦБ-1"/>
      <sheetName val="1011010 ДНЗ-87"/>
      <sheetName val="1011010 ДНЗ-89"/>
      <sheetName val="1011020"/>
      <sheetName val="1011020 ЦБ-1"/>
      <sheetName val="1011020 ПГ"/>
      <sheetName val="1011020 ЗОШ-2"/>
      <sheetName val="1011020 ЗОШ-3"/>
      <sheetName val="1011020 ЗОШ-4"/>
      <sheetName val="1011020 ЗОШ-5"/>
      <sheetName val="1011020 ЗОШ-6"/>
      <sheetName val="1011020 ЗОШ-7"/>
      <sheetName val="1011020 ЗОШ-8"/>
      <sheetName val="1011020 ЗОШ-9"/>
      <sheetName val="1011020 ЗОШ-10"/>
      <sheetName val="1011020 ЗОШ-11"/>
      <sheetName val="1011020 ЗОШ-12"/>
      <sheetName val="1011020 ЗОШ-13"/>
      <sheetName val="1011020 ЗОШ-15"/>
      <sheetName val="1011020 ЗОШ-17"/>
      <sheetName val="1011020 ЗОШ-18"/>
      <sheetName val="1011020 ЗОШ-19"/>
      <sheetName val="1011020 ЗОШ-20"/>
      <sheetName val="1011020 ЗОШ-21"/>
      <sheetName val="1011020 ЗОШ-22"/>
      <sheetName val="1011020 ЗОШ-23"/>
      <sheetName val="1011020 ЗОШ-24"/>
      <sheetName val="1011020 ЗОШ-25"/>
      <sheetName val="1011020 ЗОШ-26"/>
      <sheetName val="1011020 ЗОШ-27"/>
      <sheetName val="1011020 ЗОШ-28"/>
      <sheetName val="1011020 ЗОШ-29"/>
      <sheetName val="1011020 ЗОШ-30"/>
      <sheetName val="1011020 ЗОШ-31"/>
      <sheetName val="1011020 ЗОШ-32"/>
      <sheetName val="1011020 ЗОШ-33"/>
      <sheetName val="1011020 ЗОШ-34"/>
      <sheetName val="1011020 ГПЛ"/>
      <sheetName val="1011020 ФІМЛІ"/>
      <sheetName val="1011030"/>
      <sheetName val="1011090"/>
      <sheetName val="1011090 ЦБ-1"/>
      <sheetName val="1011090 ЦДЮТ"/>
      <sheetName val="1011090 ТУР"/>
      <sheetName val="1011090 БМЦ"/>
      <sheetName val="1011100"/>
      <sheetName val="1011100 ЧВПУБТ"/>
      <sheetName val="1011100 ЧПАЛ"/>
      <sheetName val="1011100 ЧПЛ"/>
      <sheetName val="1011100 ЧХТК"/>
      <sheetName val="1011100 Короленко"/>
      <sheetName val="1011100 ЧВПУ"/>
      <sheetName val="1011160"/>
      <sheetName val="1011160 ЦБ-1"/>
      <sheetName val="1011160 ПГ"/>
      <sheetName val="1011160 ЗОШ-2"/>
      <sheetName val="1011160 ЗОШ-3"/>
      <sheetName val="1011160 ЗОШ-4"/>
      <sheetName val="1011160 ЗОШ-5"/>
      <sheetName val="1011160 ЗОШ-6"/>
      <sheetName val="1011160 ЗОШ-7"/>
      <sheetName val="1011160 ЗОШ-8"/>
      <sheetName val="1011160 ЗОШ-9"/>
      <sheetName val="1011160 ЗОШ-10"/>
      <sheetName val="1011160 ЗОШ-11"/>
      <sheetName val="1011160 ЗОШ-12"/>
      <sheetName val="1011160 ЗОШ-13"/>
      <sheetName val="1011160 ЗОШ-15"/>
      <sheetName val="1011160 ЗОШ-17"/>
      <sheetName val="1011160 ЗОШ-18"/>
      <sheetName val="1011160 ЗОШ-19"/>
      <sheetName val="1011160 ЗОШ-20"/>
      <sheetName val="1011160 ЗОШ-21"/>
      <sheetName val="1011160 ЗОШ-22"/>
      <sheetName val="1011160 ЗОШ-23"/>
      <sheetName val="1011160 ЗОШ-24"/>
      <sheetName val="1011160 ЗОШ-25"/>
      <sheetName val="1011160 ЗОШ-26"/>
      <sheetName val="1011160 ЗОШ-27"/>
      <sheetName val="1011160 ЗОШ-28"/>
      <sheetName val="1011160 ЗОШ-29"/>
      <sheetName val="1011160 ЗОШ-30"/>
      <sheetName val="1011160 ЗОШ-31"/>
      <sheetName val="1011160 ЗОШ-32"/>
      <sheetName val="1011160 ЗОШ-33"/>
      <sheetName val="1011160 ЗОШ-34"/>
      <sheetName val="1011160 ГПЛ"/>
      <sheetName val="1011160 ФІМЛІ"/>
      <sheetName val="1011170"/>
      <sheetName val="1011190"/>
      <sheetName val="1011190 Група"/>
      <sheetName val="1011190 ЦБ-1"/>
      <sheetName val="1011200"/>
      <sheetName val="1011210"/>
      <sheetName val="1011230"/>
      <sheetName val="2271"/>
      <sheetName val="Виталька"/>
    </sheetNames>
    <sheetDataSet>
      <sheetData sheetId="30">
        <row r="10">
          <cell r="E10">
            <v>431000</v>
          </cell>
          <cell r="F10">
            <v>305250</v>
          </cell>
          <cell r="G10">
            <v>180900</v>
          </cell>
          <cell r="I10">
            <v>144100</v>
          </cell>
          <cell r="J10">
            <v>43800</v>
          </cell>
          <cell r="K10">
            <v>19000</v>
          </cell>
          <cell r="M10">
            <v>16900</v>
          </cell>
          <cell r="N10">
            <v>16700</v>
          </cell>
          <cell r="O10">
            <v>35800</v>
          </cell>
          <cell r="Q10">
            <v>44100</v>
          </cell>
          <cell r="R10">
            <v>139950</v>
          </cell>
          <cell r="S10">
            <v>121500</v>
          </cell>
        </row>
        <row r="20">
          <cell r="E20">
            <v>50800</v>
          </cell>
          <cell r="F20">
            <v>53400</v>
          </cell>
          <cell r="G20">
            <v>51800</v>
          </cell>
          <cell r="I20">
            <v>50400</v>
          </cell>
          <cell r="J20">
            <v>112800</v>
          </cell>
          <cell r="K20">
            <v>207400</v>
          </cell>
          <cell r="M20">
            <v>57000</v>
          </cell>
          <cell r="N20">
            <v>27300</v>
          </cell>
          <cell r="O20">
            <v>28700</v>
          </cell>
          <cell r="Q20">
            <v>31300</v>
          </cell>
          <cell r="R20">
            <v>32000</v>
          </cell>
          <cell r="S20">
            <v>44200</v>
          </cell>
        </row>
        <row r="22">
          <cell r="E22">
            <v>11200</v>
          </cell>
          <cell r="F22">
            <v>11800</v>
          </cell>
          <cell r="G22">
            <v>11400</v>
          </cell>
          <cell r="I22">
            <v>11100</v>
          </cell>
          <cell r="J22">
            <v>24800</v>
          </cell>
          <cell r="K22">
            <v>45600</v>
          </cell>
          <cell r="M22">
            <v>12500</v>
          </cell>
          <cell r="N22">
            <v>6000</v>
          </cell>
          <cell r="O22">
            <v>6300</v>
          </cell>
          <cell r="Q22">
            <v>6900</v>
          </cell>
          <cell r="R22">
            <v>7000</v>
          </cell>
          <cell r="S22">
            <v>9700</v>
          </cell>
        </row>
        <row r="24">
          <cell r="E24">
            <v>4500</v>
          </cell>
          <cell r="F24">
            <v>9300</v>
          </cell>
          <cell r="G24">
            <v>10900</v>
          </cell>
          <cell r="I24">
            <v>9700</v>
          </cell>
          <cell r="J24">
            <v>10700</v>
          </cell>
          <cell r="K24">
            <v>9700</v>
          </cell>
          <cell r="M24">
            <v>9700</v>
          </cell>
          <cell r="N24">
            <v>10500</v>
          </cell>
          <cell r="O24">
            <v>8100</v>
          </cell>
          <cell r="Q24">
            <v>8100</v>
          </cell>
          <cell r="R24">
            <v>8100</v>
          </cell>
          <cell r="S24">
            <v>3300</v>
          </cell>
        </row>
        <row r="25">
          <cell r="G25">
            <v>100</v>
          </cell>
          <cell r="I25">
            <v>300</v>
          </cell>
          <cell r="J25">
            <v>200</v>
          </cell>
        </row>
        <row r="26">
          <cell r="E26">
            <v>13500</v>
          </cell>
          <cell r="F26">
            <v>18000</v>
          </cell>
          <cell r="G26">
            <v>19900</v>
          </cell>
          <cell r="I26">
            <v>17100</v>
          </cell>
          <cell r="J26">
            <v>18000</v>
          </cell>
          <cell r="O26">
            <v>18900</v>
          </cell>
          <cell r="Q26">
            <v>19900</v>
          </cell>
          <cell r="R26">
            <v>17100</v>
          </cell>
          <cell r="S26">
            <v>15400</v>
          </cell>
        </row>
        <row r="27">
          <cell r="E27">
            <v>1000</v>
          </cell>
          <cell r="F27">
            <v>950</v>
          </cell>
          <cell r="G27">
            <v>2400</v>
          </cell>
          <cell r="I27">
            <v>6300</v>
          </cell>
          <cell r="J27">
            <v>8000</v>
          </cell>
          <cell r="K27">
            <v>6500</v>
          </cell>
          <cell r="M27">
            <v>6000</v>
          </cell>
          <cell r="N27">
            <v>5100</v>
          </cell>
          <cell r="O27">
            <v>2300</v>
          </cell>
          <cell r="Q27">
            <v>1900</v>
          </cell>
          <cell r="R27">
            <v>850</v>
          </cell>
          <cell r="S27">
            <v>900</v>
          </cell>
        </row>
        <row r="30">
          <cell r="E30">
            <v>401300</v>
          </cell>
          <cell r="F30">
            <v>266900</v>
          </cell>
          <cell r="G30">
            <v>139200</v>
          </cell>
          <cell r="I30">
            <v>101000</v>
          </cell>
          <cell r="Q30">
            <v>4500</v>
          </cell>
          <cell r="R30">
            <v>103800</v>
          </cell>
          <cell r="S30">
            <v>92400</v>
          </cell>
        </row>
        <row r="31">
          <cell r="E31">
            <v>5600</v>
          </cell>
          <cell r="F31">
            <v>5600</v>
          </cell>
          <cell r="G31">
            <v>5600</v>
          </cell>
          <cell r="I31">
            <v>4500</v>
          </cell>
          <cell r="J31">
            <v>4400</v>
          </cell>
          <cell r="K31">
            <v>900</v>
          </cell>
          <cell r="M31">
            <v>400</v>
          </cell>
          <cell r="N31">
            <v>200</v>
          </cell>
          <cell r="O31">
            <v>4000</v>
          </cell>
          <cell r="Q31">
            <v>5800</v>
          </cell>
          <cell r="R31">
            <v>6100</v>
          </cell>
          <cell r="S31">
            <v>5500</v>
          </cell>
        </row>
        <row r="32">
          <cell r="E32">
            <v>5100</v>
          </cell>
          <cell r="F32">
            <v>3900</v>
          </cell>
          <cell r="G32">
            <v>2800</v>
          </cell>
          <cell r="I32">
            <v>4500</v>
          </cell>
          <cell r="J32">
            <v>2500</v>
          </cell>
          <cell r="K32">
            <v>1900</v>
          </cell>
          <cell r="M32">
            <v>800</v>
          </cell>
          <cell r="N32">
            <v>900</v>
          </cell>
          <cell r="O32">
            <v>2500</v>
          </cell>
          <cell r="Q32">
            <v>3900</v>
          </cell>
          <cell r="R32">
            <v>4000</v>
          </cell>
          <cell r="S32">
            <v>4000</v>
          </cell>
        </row>
        <row r="36">
          <cell r="F36">
            <v>600</v>
          </cell>
          <cell r="I36">
            <v>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1000"/>
      <sheetName val="1011000 ЦБ-1"/>
      <sheetName val="1011010"/>
      <sheetName val="1011010 ЦБ-1"/>
      <sheetName val="1011010 ДНЗ-87"/>
      <sheetName val="1011010 ДНЗ-89"/>
      <sheetName val="1011020"/>
      <sheetName val="1011020 ЦБ-1"/>
      <sheetName val="1011020 ПГ"/>
      <sheetName val="1011020 ЗОШ-2"/>
      <sheetName val="1011020 ЗОШ-3"/>
      <sheetName val="1011020 ЗОШ-4"/>
      <sheetName val="1011020 ЗОШ-5"/>
      <sheetName val="1011020 ЗОШ-6"/>
      <sheetName val="1011020 ЗОШ-7"/>
      <sheetName val="1011020 ЗОШ-8"/>
      <sheetName val="1011020 ЗОШ-9"/>
      <sheetName val="1011020 ЗОШ-10"/>
      <sheetName val="1011020 ЗОШ-11"/>
      <sheetName val="1011020 ЗОШ-12"/>
      <sheetName val="1011020 ЗОШ-13"/>
      <sheetName val="1011020 ЗОШ-15"/>
      <sheetName val="1011020 ЗОШ-17"/>
      <sheetName val="1011020 ЗОШ-18"/>
      <sheetName val="1011020 ЗОШ-19"/>
      <sheetName val="1011020 ЗОШ-20"/>
      <sheetName val="1011020 ЗОШ-21"/>
      <sheetName val="1011020 ЗОШ-22"/>
      <sheetName val="1011020 ЗОШ-23"/>
      <sheetName val="1011020 ЗОШ-24"/>
      <sheetName val="1011020 ЗОШ-25"/>
      <sheetName val="1011020 ЗОШ-26"/>
      <sheetName val="1011020 ЗОШ-27"/>
      <sheetName val="1011020 ЗОШ-28"/>
      <sheetName val="1011020 ЗОШ-29"/>
      <sheetName val="1011020 ЗОШ-30"/>
      <sheetName val="1011020 ЗОШ-31"/>
      <sheetName val="1011020 ЗОШ-32"/>
      <sheetName val="1011020 ЗОШ-33"/>
      <sheetName val="1011020 ЗОШ-34"/>
      <sheetName val="1011020 ГПЛ"/>
      <sheetName val="1011020 ФІМЛІ"/>
      <sheetName val="1011030"/>
      <sheetName val="1011090"/>
      <sheetName val="1011090 ЦБ-1"/>
      <sheetName val="1011090 ЦДЮТ"/>
      <sheetName val="1011090 ТУР"/>
      <sheetName val="1011090 БМЦ"/>
      <sheetName val="1011100"/>
      <sheetName val="1011100 ЧВПУБТ"/>
      <sheetName val="1011100 ЧПАЛ"/>
      <sheetName val="1011100 ЧПЛ"/>
      <sheetName val="1011100 ЧХТК"/>
      <sheetName val="1011100 Короленко"/>
      <sheetName val="1011100 ЧВПУ"/>
      <sheetName val="1011160"/>
      <sheetName val="1011160 ЦБ-1"/>
      <sheetName val="1011160 ПГ"/>
      <sheetName val="1011160 ЗОШ-2"/>
      <sheetName val="1011160 ЗОШ-3"/>
      <sheetName val="1011160 ЗОШ-4"/>
      <sheetName val="1011160 ЗОШ-5"/>
      <sheetName val="1011160 ЗОШ-6"/>
      <sheetName val="1011160 ЗОШ-7"/>
      <sheetName val="1011160 ЗОШ-8"/>
      <sheetName val="1011160 ЗОШ-9"/>
      <sheetName val="1011160 ЗОШ-10"/>
      <sheetName val="1011160 ЗОШ-11"/>
      <sheetName val="1011160 ЗОШ-12"/>
      <sheetName val="1011160 ЗОШ-13"/>
      <sheetName val="1011160 ЗОШ-15"/>
      <sheetName val="1011160 ЗОШ-17"/>
      <sheetName val="1011160 ЗОШ-18"/>
      <sheetName val="1011160 ЗОШ-19"/>
      <sheetName val="1011160 ЗОШ-20"/>
      <sheetName val="1011160 ЗОШ-21"/>
      <sheetName val="1011160 ЗОШ-22"/>
      <sheetName val="1011160 ЗОШ-23"/>
      <sheetName val="1011160 ЗОШ-24"/>
      <sheetName val="1011160 ЗОШ-25"/>
      <sheetName val="1011160 ЗОШ-26"/>
      <sheetName val="1011160 ЗОШ-27"/>
      <sheetName val="1011160 ЗОШ-28"/>
      <sheetName val="1011160 ЗОШ-29"/>
      <sheetName val="1011160 ЗОШ-30"/>
      <sheetName val="1011160 ЗОШ-31"/>
      <sheetName val="1011160 ЗОШ-32"/>
      <sheetName val="1011160 ЗОШ-33"/>
      <sheetName val="1011160 ЗОШ-34"/>
      <sheetName val="1011160 ГПЛ"/>
      <sheetName val="1011160 ФІМЛІ"/>
      <sheetName val="1011170"/>
      <sheetName val="1011190"/>
      <sheetName val="1011190 Група"/>
      <sheetName val="1011190 ЦБ-1"/>
      <sheetName val="1011200"/>
      <sheetName val="1011210"/>
      <sheetName val="1011230"/>
      <sheetName val="2271"/>
      <sheetName val="Виталька"/>
    </sheetNames>
    <sheetDataSet>
      <sheetData sheetId="30">
        <row r="10">
          <cell r="E10">
            <v>600</v>
          </cell>
          <cell r="F10">
            <v>700</v>
          </cell>
          <cell r="G10">
            <v>700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</row>
        <row r="20">
          <cell r="E20">
            <v>262500</v>
          </cell>
          <cell r="F20">
            <v>261500</v>
          </cell>
          <cell r="G20">
            <v>261500</v>
          </cell>
          <cell r="I20">
            <v>261900</v>
          </cell>
          <cell r="J20">
            <v>280300</v>
          </cell>
          <cell r="K20">
            <v>246400</v>
          </cell>
          <cell r="M20">
            <v>261800</v>
          </cell>
          <cell r="N20">
            <v>265000</v>
          </cell>
          <cell r="O20">
            <v>262500</v>
          </cell>
          <cell r="Q20">
            <v>261800</v>
          </cell>
          <cell r="R20">
            <v>261600</v>
          </cell>
          <cell r="S20">
            <v>260700</v>
          </cell>
        </row>
        <row r="22">
          <cell r="E22">
            <v>57800</v>
          </cell>
          <cell r="F22">
            <v>57500</v>
          </cell>
          <cell r="G22">
            <v>57500</v>
          </cell>
          <cell r="I22">
            <v>57600</v>
          </cell>
          <cell r="J22">
            <v>61700</v>
          </cell>
          <cell r="K22">
            <v>54200</v>
          </cell>
          <cell r="M22">
            <v>57600</v>
          </cell>
          <cell r="N22">
            <v>58300</v>
          </cell>
          <cell r="O22">
            <v>57700</v>
          </cell>
          <cell r="Q22">
            <v>57600</v>
          </cell>
          <cell r="R22">
            <v>57500</v>
          </cell>
          <cell r="S22">
            <v>57400</v>
          </cell>
        </row>
        <row r="26">
          <cell r="E26">
            <v>600</v>
          </cell>
          <cell r="F26">
            <v>700</v>
          </cell>
          <cell r="G26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Zeros="0" zoomScale="60" zoomScaleNormal="60" zoomScaleSheetLayoutView="50" zoomScalePageLayoutView="0" workbookViewId="0" topLeftCell="A1">
      <pane xSplit="3" ySplit="10" topLeftCell="D11" activePane="bottomRight" state="frozen"/>
      <selection pane="topLeft" activeCell="Q10" sqref="Q10:S10"/>
      <selection pane="topRight" activeCell="Q10" sqref="Q10:S10"/>
      <selection pane="bottomLeft" activeCell="Q10" sqref="Q10:S10"/>
      <selection pane="bottomRight" activeCell="A31" sqref="A31"/>
    </sheetView>
  </sheetViews>
  <sheetFormatPr defaultColWidth="9.00390625" defaultRowHeight="12.75"/>
  <cols>
    <col min="1" max="1" width="68.625" style="77" customWidth="1"/>
    <col min="2" max="2" width="8.375" style="3" customWidth="1"/>
    <col min="3" max="3" width="17.75390625" style="3" customWidth="1"/>
    <col min="4" max="10" width="17.875" style="3" customWidth="1"/>
    <col min="11" max="19" width="17.875" style="1" customWidth="1"/>
    <col min="20" max="20" width="27.00390625" style="1" customWidth="1"/>
    <col min="21" max="23" width="9.125" style="1" customWidth="1"/>
    <col min="24" max="24" width="8.625" style="3" bestFit="1" customWidth="1"/>
    <col min="25" max="33" width="20.00390625" style="1" customWidth="1"/>
    <col min="34" max="16384" width="9.125" style="1" customWidth="1"/>
  </cols>
  <sheetData>
    <row r="1" spans="1:24" ht="23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X1" s="1"/>
    </row>
    <row r="2" spans="1:24" ht="13.5" customHeight="1">
      <c r="A2" s="292"/>
      <c r="B2" s="303"/>
      <c r="C2" s="303"/>
      <c r="D2" s="303"/>
      <c r="E2" s="303"/>
      <c r="F2" s="303"/>
      <c r="G2" s="303"/>
      <c r="H2" s="303"/>
      <c r="I2" s="303"/>
      <c r="J2" s="303"/>
      <c r="K2" s="4"/>
      <c r="L2" s="4"/>
      <c r="M2" s="4"/>
      <c r="N2" s="4"/>
      <c r="O2" s="5"/>
      <c r="P2" s="4"/>
      <c r="Q2" s="4"/>
      <c r="R2" s="4"/>
      <c r="S2" s="4"/>
      <c r="X2" s="1"/>
    </row>
    <row r="3" spans="1:19" s="4" customFormat="1" ht="23.2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33" s="4" customFormat="1" ht="30">
      <c r="A4" s="6" t="s">
        <v>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R4" s="296" t="s">
        <v>3</v>
      </c>
      <c r="S4" s="296"/>
      <c r="Y4" s="7" t="str">
        <f>A4</f>
        <v>1011020</v>
      </c>
      <c r="AA4" s="292" t="str">
        <f>A1</f>
        <v>ЗОШ-25</v>
      </c>
      <c r="AB4" s="292"/>
      <c r="AC4" s="292"/>
      <c r="AD4" s="292"/>
      <c r="AE4" s="292"/>
      <c r="AF4" s="292"/>
      <c r="AG4" s="292"/>
    </row>
    <row r="5" spans="1:24" s="4" customFormat="1" ht="22.5" customHeight="1">
      <c r="A5" s="8"/>
      <c r="B5" s="9"/>
      <c r="C5" s="10">
        <f aca="true" t="shared" si="0" ref="C5:S5">C16-C10</f>
        <v>911400</v>
      </c>
      <c r="D5" s="11">
        <f t="shared" si="0"/>
        <v>190400</v>
      </c>
      <c r="E5" s="12">
        <f t="shared" si="0"/>
        <v>62000</v>
      </c>
      <c r="F5" s="11">
        <f t="shared" si="0"/>
        <v>65200</v>
      </c>
      <c r="G5" s="11">
        <f t="shared" si="0"/>
        <v>63200</v>
      </c>
      <c r="H5" s="12">
        <f t="shared" si="0"/>
        <v>452100</v>
      </c>
      <c r="I5" s="12">
        <f t="shared" si="0"/>
        <v>61500</v>
      </c>
      <c r="J5" s="12">
        <f t="shared" si="0"/>
        <v>137600</v>
      </c>
      <c r="K5" s="12">
        <f t="shared" si="0"/>
        <v>253000</v>
      </c>
      <c r="L5" s="12">
        <f t="shared" si="0"/>
        <v>137800</v>
      </c>
      <c r="M5" s="12">
        <f t="shared" si="0"/>
        <v>69500</v>
      </c>
      <c r="N5" s="12">
        <f t="shared" si="0"/>
        <v>33300</v>
      </c>
      <c r="O5" s="12">
        <f t="shared" si="0"/>
        <v>35000</v>
      </c>
      <c r="P5" s="10">
        <f t="shared" si="0"/>
        <v>131100</v>
      </c>
      <c r="Q5" s="12">
        <f t="shared" si="0"/>
        <v>38200</v>
      </c>
      <c r="R5" s="10">
        <f t="shared" si="0"/>
        <v>39000</v>
      </c>
      <c r="S5" s="12">
        <f t="shared" si="0"/>
        <v>53900</v>
      </c>
      <c r="X5" s="9"/>
    </row>
    <row r="6" spans="1:24" s="4" customFormat="1" ht="23.25">
      <c r="A6" s="297" t="s">
        <v>4</v>
      </c>
      <c r="B6" s="293" t="s">
        <v>5</v>
      </c>
      <c r="C6" s="300" t="s">
        <v>6</v>
      </c>
      <c r="D6" s="294" t="s">
        <v>7</v>
      </c>
      <c r="E6" s="291" t="s">
        <v>8</v>
      </c>
      <c r="F6" s="291"/>
      <c r="G6" s="291"/>
      <c r="H6" s="294" t="s">
        <v>9</v>
      </c>
      <c r="I6" s="291" t="s">
        <v>8</v>
      </c>
      <c r="J6" s="291"/>
      <c r="K6" s="291"/>
      <c r="L6" s="294" t="s">
        <v>10</v>
      </c>
      <c r="M6" s="291" t="s">
        <v>8</v>
      </c>
      <c r="N6" s="291"/>
      <c r="O6" s="291"/>
      <c r="P6" s="294" t="s">
        <v>11</v>
      </c>
      <c r="Q6" s="291" t="s">
        <v>8</v>
      </c>
      <c r="R6" s="291"/>
      <c r="S6" s="291"/>
      <c r="X6" s="293" t="s">
        <v>5</v>
      </c>
    </row>
    <row r="7" spans="1:33" s="4" customFormat="1" ht="24" thickBot="1">
      <c r="A7" s="298"/>
      <c r="B7" s="299"/>
      <c r="C7" s="301"/>
      <c r="D7" s="295"/>
      <c r="E7" s="15" t="s">
        <v>12</v>
      </c>
      <c r="F7" s="15" t="s">
        <v>13</v>
      </c>
      <c r="G7" s="14" t="s">
        <v>14</v>
      </c>
      <c r="H7" s="295"/>
      <c r="I7" s="15" t="s">
        <v>15</v>
      </c>
      <c r="J7" s="15" t="s">
        <v>16</v>
      </c>
      <c r="K7" s="14" t="s">
        <v>17</v>
      </c>
      <c r="L7" s="295"/>
      <c r="M7" s="15" t="s">
        <v>18</v>
      </c>
      <c r="N7" s="15" t="s">
        <v>19</v>
      </c>
      <c r="O7" s="14" t="s">
        <v>20</v>
      </c>
      <c r="P7" s="295"/>
      <c r="Q7" s="15" t="s">
        <v>21</v>
      </c>
      <c r="R7" s="15" t="s">
        <v>22</v>
      </c>
      <c r="S7" s="14" t="s">
        <v>23</v>
      </c>
      <c r="X7" s="291"/>
      <c r="Y7" s="16" t="s">
        <v>24</v>
      </c>
      <c r="Z7" s="16" t="s">
        <v>25</v>
      </c>
      <c r="AA7" s="16" t="s">
        <v>26</v>
      </c>
      <c r="AB7" s="16" t="s">
        <v>27</v>
      </c>
      <c r="AC7" s="16" t="s">
        <v>28</v>
      </c>
      <c r="AD7" s="16" t="s">
        <v>29</v>
      </c>
      <c r="AE7" s="16" t="s">
        <v>30</v>
      </c>
      <c r="AF7" s="16" t="s">
        <v>31</v>
      </c>
      <c r="AG7" s="16" t="s">
        <v>32</v>
      </c>
    </row>
    <row r="8" spans="1:33" s="4" customFormat="1" ht="24.75" thickBot="1" thickTop="1">
      <c r="A8" s="17">
        <v>1</v>
      </c>
      <c r="B8" s="17">
        <v>2</v>
      </c>
      <c r="C8" s="18">
        <v>3</v>
      </c>
      <c r="D8" s="19">
        <v>4</v>
      </c>
      <c r="E8" s="20">
        <v>5</v>
      </c>
      <c r="F8" s="20">
        <v>6</v>
      </c>
      <c r="G8" s="20">
        <v>7</v>
      </c>
      <c r="H8" s="19">
        <v>8</v>
      </c>
      <c r="I8" s="20" t="s">
        <v>33</v>
      </c>
      <c r="J8" s="20" t="s">
        <v>34</v>
      </c>
      <c r="K8" s="20">
        <v>11</v>
      </c>
      <c r="L8" s="19">
        <v>12</v>
      </c>
      <c r="M8" s="20" t="s">
        <v>35</v>
      </c>
      <c r="N8" s="20" t="s">
        <v>36</v>
      </c>
      <c r="O8" s="20">
        <v>15</v>
      </c>
      <c r="P8" s="19">
        <v>16</v>
      </c>
      <c r="Q8" s="20" t="s">
        <v>37</v>
      </c>
      <c r="R8" s="20" t="s">
        <v>38</v>
      </c>
      <c r="S8" s="20">
        <v>19</v>
      </c>
      <c r="X8" s="21">
        <v>2</v>
      </c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ht="24" thickTop="1">
      <c r="A9" s="22" t="s">
        <v>39</v>
      </c>
      <c r="B9" s="23" t="s">
        <v>40</v>
      </c>
      <c r="C9" s="24">
        <f aca="true" t="shared" si="1" ref="C9:C14">SUM(D9,H9,L9,P9)</f>
        <v>1499000</v>
      </c>
      <c r="D9" s="24">
        <f aca="true" t="shared" si="2" ref="D9:D14">SUM(E9:G9)</f>
        <v>917150</v>
      </c>
      <c r="E9" s="25">
        <f>SUM(E10:E10)</f>
        <v>431000</v>
      </c>
      <c r="F9" s="25">
        <f>SUM(F10:F10)</f>
        <v>305250</v>
      </c>
      <c r="G9" s="25">
        <f>SUM(G10:G10)</f>
        <v>180900</v>
      </c>
      <c r="H9" s="25">
        <f aca="true" t="shared" si="3" ref="H9:H14">SUM(I9:K9)</f>
        <v>206900</v>
      </c>
      <c r="I9" s="25">
        <f>SUM(I10:I10)</f>
        <v>144100</v>
      </c>
      <c r="J9" s="25">
        <f>SUM(J10:J10)</f>
        <v>43800</v>
      </c>
      <c r="K9" s="25">
        <f>SUM(K10:K10)</f>
        <v>19000</v>
      </c>
      <c r="L9" s="25">
        <f aca="true" t="shared" si="4" ref="L9:L14">SUM(M9:O9)</f>
        <v>69400</v>
      </c>
      <c r="M9" s="25">
        <f>SUM(M10:M10)</f>
        <v>16900</v>
      </c>
      <c r="N9" s="25">
        <f>SUM(N10:N10)</f>
        <v>16700</v>
      </c>
      <c r="O9" s="25">
        <f>SUM(O10:O10)</f>
        <v>35800</v>
      </c>
      <c r="P9" s="25">
        <f aca="true" t="shared" si="5" ref="P9:P14">SUM(Q9:S9)</f>
        <v>305550</v>
      </c>
      <c r="Q9" s="25">
        <f>SUM(Q10:Q10)</f>
        <v>44100</v>
      </c>
      <c r="R9" s="25">
        <f>SUM(R10:R10)</f>
        <v>139950</v>
      </c>
      <c r="S9" s="25">
        <f>SUM(S10:S10)</f>
        <v>121500</v>
      </c>
      <c r="X9" s="26" t="s">
        <v>40</v>
      </c>
      <c r="Y9" s="27">
        <f aca="true" t="shared" si="6" ref="Y9:AG9">SUM(Y10:Y10)</f>
        <v>736250</v>
      </c>
      <c r="Z9" s="27">
        <f t="shared" si="6"/>
        <v>1061250</v>
      </c>
      <c r="AA9" s="27">
        <f t="shared" si="6"/>
        <v>1105050</v>
      </c>
      <c r="AB9" s="27">
        <f t="shared" si="6"/>
        <v>1124050</v>
      </c>
      <c r="AC9" s="27">
        <f t="shared" si="6"/>
        <v>1140950</v>
      </c>
      <c r="AD9" s="27">
        <f t="shared" si="6"/>
        <v>1157650</v>
      </c>
      <c r="AE9" s="27">
        <f t="shared" si="6"/>
        <v>1193450</v>
      </c>
      <c r="AF9" s="27">
        <f t="shared" si="6"/>
        <v>1237550</v>
      </c>
      <c r="AG9" s="27">
        <f t="shared" si="6"/>
        <v>1377500</v>
      </c>
    </row>
    <row r="10" spans="1:33" s="4" customFormat="1" ht="23.25">
      <c r="A10" s="28" t="s">
        <v>41</v>
      </c>
      <c r="B10" s="29" t="s">
        <v>40</v>
      </c>
      <c r="C10" s="30">
        <f t="shared" si="1"/>
        <v>1499000</v>
      </c>
      <c r="D10" s="31">
        <f t="shared" si="2"/>
        <v>917150</v>
      </c>
      <c r="E10" s="32">
        <v>431000</v>
      </c>
      <c r="F10" s="32">
        <v>305250</v>
      </c>
      <c r="G10" s="32">
        <v>180900</v>
      </c>
      <c r="H10" s="31">
        <f t="shared" si="3"/>
        <v>206900</v>
      </c>
      <c r="I10" s="32">
        <v>144100</v>
      </c>
      <c r="J10" s="32">
        <v>43800</v>
      </c>
      <c r="K10" s="32">
        <v>19000</v>
      </c>
      <c r="L10" s="31">
        <f t="shared" si="4"/>
        <v>69400</v>
      </c>
      <c r="M10" s="33">
        <v>16900</v>
      </c>
      <c r="N10" s="33">
        <v>16700</v>
      </c>
      <c r="O10" s="33">
        <v>35800</v>
      </c>
      <c r="P10" s="31">
        <f t="shared" si="5"/>
        <v>305550</v>
      </c>
      <c r="Q10" s="33">
        <v>44100</v>
      </c>
      <c r="R10" s="33">
        <v>139950</v>
      </c>
      <c r="S10" s="33">
        <v>121500</v>
      </c>
      <c r="T10" s="34"/>
      <c r="X10" s="13" t="s">
        <v>40</v>
      </c>
      <c r="Y10" s="35">
        <f>E10+F10</f>
        <v>736250</v>
      </c>
      <c r="Z10" s="35">
        <f>D10+I10</f>
        <v>1061250</v>
      </c>
      <c r="AA10" s="35">
        <f>Z10+J10</f>
        <v>1105050</v>
      </c>
      <c r="AB10" s="35">
        <f>D10+H10</f>
        <v>1124050</v>
      </c>
      <c r="AC10" s="35">
        <f>AB10+M10</f>
        <v>1140950</v>
      </c>
      <c r="AD10" s="35">
        <f>AC10+N10</f>
        <v>1157650</v>
      </c>
      <c r="AE10" s="35">
        <f>AB10+L10</f>
        <v>1193450</v>
      </c>
      <c r="AF10" s="35">
        <f>AE10+Q10</f>
        <v>1237550</v>
      </c>
      <c r="AG10" s="35">
        <f>AF10+R10</f>
        <v>1377500</v>
      </c>
    </row>
    <row r="11" spans="1:33" s="40" customFormat="1" ht="36">
      <c r="A11" s="36" t="s">
        <v>42</v>
      </c>
      <c r="B11" s="37" t="s">
        <v>40</v>
      </c>
      <c r="C11" s="30">
        <f t="shared" si="1"/>
        <v>0</v>
      </c>
      <c r="D11" s="31">
        <f t="shared" si="2"/>
        <v>0</v>
      </c>
      <c r="E11" s="38"/>
      <c r="F11" s="38"/>
      <c r="G11" s="38"/>
      <c r="H11" s="31">
        <f t="shared" si="3"/>
        <v>0</v>
      </c>
      <c r="I11" s="38"/>
      <c r="J11" s="38"/>
      <c r="K11" s="38"/>
      <c r="L11" s="31">
        <f t="shared" si="4"/>
        <v>0</v>
      </c>
      <c r="M11" s="38"/>
      <c r="N11" s="38"/>
      <c r="O11" s="38"/>
      <c r="P11" s="31">
        <f t="shared" si="5"/>
        <v>0</v>
      </c>
      <c r="Q11" s="38"/>
      <c r="R11" s="38"/>
      <c r="S11" s="38"/>
      <c r="T11" s="39"/>
      <c r="X11" s="41" t="s">
        <v>40</v>
      </c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4" customFormat="1" ht="36">
      <c r="A12" s="42" t="s">
        <v>43</v>
      </c>
      <c r="B12" s="43" t="s">
        <v>40</v>
      </c>
      <c r="C12" s="30">
        <f t="shared" si="1"/>
        <v>0</v>
      </c>
      <c r="D12" s="31">
        <f t="shared" si="2"/>
        <v>0</v>
      </c>
      <c r="E12" s="44"/>
      <c r="F12" s="44"/>
      <c r="G12" s="44"/>
      <c r="H12" s="31">
        <f t="shared" si="3"/>
        <v>0</v>
      </c>
      <c r="I12" s="44"/>
      <c r="J12" s="44"/>
      <c r="K12" s="44"/>
      <c r="L12" s="31">
        <f t="shared" si="4"/>
        <v>0</v>
      </c>
      <c r="M12" s="44"/>
      <c r="N12" s="44"/>
      <c r="O12" s="44"/>
      <c r="P12" s="31">
        <f t="shared" si="5"/>
        <v>0</v>
      </c>
      <c r="Q12" s="44"/>
      <c r="R12" s="44"/>
      <c r="S12" s="44"/>
      <c r="T12" s="34"/>
      <c r="X12" s="45" t="s">
        <v>40</v>
      </c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s="40" customFormat="1" ht="23.25">
      <c r="A13" s="46" t="s">
        <v>44</v>
      </c>
      <c r="B13" s="47" t="s">
        <v>40</v>
      </c>
      <c r="C13" s="30">
        <f t="shared" si="1"/>
        <v>0</v>
      </c>
      <c r="D13" s="31">
        <f t="shared" si="2"/>
        <v>0</v>
      </c>
      <c r="E13" s="35"/>
      <c r="F13" s="35"/>
      <c r="G13" s="35"/>
      <c r="H13" s="31">
        <f t="shared" si="3"/>
        <v>0</v>
      </c>
      <c r="I13" s="35"/>
      <c r="J13" s="35"/>
      <c r="K13" s="35"/>
      <c r="L13" s="31">
        <f t="shared" si="4"/>
        <v>0</v>
      </c>
      <c r="M13" s="35"/>
      <c r="N13" s="35"/>
      <c r="O13" s="35"/>
      <c r="P13" s="31">
        <f t="shared" si="5"/>
        <v>0</v>
      </c>
      <c r="Q13" s="35"/>
      <c r="R13" s="35"/>
      <c r="S13" s="35"/>
      <c r="T13" s="39"/>
      <c r="X13" s="48" t="s">
        <v>40</v>
      </c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4" customFormat="1" ht="23.25">
      <c r="A14" s="46" t="s">
        <v>45</v>
      </c>
      <c r="B14" s="47" t="s">
        <v>40</v>
      </c>
      <c r="C14" s="30">
        <f t="shared" si="1"/>
        <v>0</v>
      </c>
      <c r="D14" s="31">
        <f t="shared" si="2"/>
        <v>0</v>
      </c>
      <c r="E14" s="35"/>
      <c r="F14" s="35"/>
      <c r="G14" s="35"/>
      <c r="H14" s="31">
        <f t="shared" si="3"/>
        <v>0</v>
      </c>
      <c r="I14" s="35"/>
      <c r="J14" s="35"/>
      <c r="K14" s="35"/>
      <c r="L14" s="31">
        <f t="shared" si="4"/>
        <v>0</v>
      </c>
      <c r="M14" s="35"/>
      <c r="N14" s="35"/>
      <c r="O14" s="35"/>
      <c r="P14" s="31">
        <f t="shared" si="5"/>
        <v>0</v>
      </c>
      <c r="Q14" s="35"/>
      <c r="R14" s="35"/>
      <c r="S14" s="35"/>
      <c r="T14" s="34"/>
      <c r="X14" s="48" t="s">
        <v>40</v>
      </c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4" customFormat="1" ht="23.25">
      <c r="A15" s="49"/>
      <c r="B15" s="47"/>
      <c r="C15" s="30"/>
      <c r="D15" s="31"/>
      <c r="E15" s="50"/>
      <c r="F15" s="50"/>
      <c r="G15" s="50"/>
      <c r="H15" s="31"/>
      <c r="I15" s="50"/>
      <c r="J15" s="50"/>
      <c r="K15" s="50"/>
      <c r="L15" s="31"/>
      <c r="M15" s="50"/>
      <c r="N15" s="50"/>
      <c r="O15" s="50"/>
      <c r="P15" s="31"/>
      <c r="Q15" s="50"/>
      <c r="R15" s="50"/>
      <c r="S15" s="50"/>
      <c r="T15" s="34"/>
      <c r="X15" s="48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" customFormat="1" ht="23.25">
      <c r="A16" s="51" t="s">
        <v>46</v>
      </c>
      <c r="B16" s="52" t="s">
        <v>40</v>
      </c>
      <c r="C16" s="53">
        <f aca="true" t="shared" si="7" ref="C16:C45">SUM(D16,H16,L16,P16)</f>
        <v>2410400</v>
      </c>
      <c r="D16" s="53">
        <f aca="true" t="shared" si="8" ref="D16:D45">SUM(E16:G16)</f>
        <v>1107550</v>
      </c>
      <c r="E16" s="53">
        <f>SUM(E17,E41)</f>
        <v>493000</v>
      </c>
      <c r="F16" s="53">
        <f>SUM(F17,F41)</f>
        <v>370450</v>
      </c>
      <c r="G16" s="53">
        <f>SUM(G17,G41)</f>
        <v>244100</v>
      </c>
      <c r="H16" s="53">
        <f aca="true" t="shared" si="9" ref="H16:H45">SUM(I16:K16)</f>
        <v>659000</v>
      </c>
      <c r="I16" s="53">
        <f>SUM(I17,I41)</f>
        <v>205600</v>
      </c>
      <c r="J16" s="53">
        <f>SUM(J17,J41)</f>
        <v>181400</v>
      </c>
      <c r="K16" s="53">
        <f>SUM(K17,K41)</f>
        <v>272000</v>
      </c>
      <c r="L16" s="53">
        <f aca="true" t="shared" si="10" ref="L16:L45">SUM(M16:O16)</f>
        <v>207200</v>
      </c>
      <c r="M16" s="53">
        <f>SUM(M17,M41)</f>
        <v>86400</v>
      </c>
      <c r="N16" s="53">
        <f>SUM(N17,N41)</f>
        <v>50000</v>
      </c>
      <c r="O16" s="53">
        <f>SUM(O17,O41)</f>
        <v>70800</v>
      </c>
      <c r="P16" s="53">
        <f aca="true" t="shared" si="11" ref="P16:P45">SUM(Q16:S16)</f>
        <v>436650</v>
      </c>
      <c r="Q16" s="53">
        <f>SUM(Q17,Q41)</f>
        <v>82300</v>
      </c>
      <c r="R16" s="53">
        <f>SUM(R17,R41)</f>
        <v>178950</v>
      </c>
      <c r="S16" s="53">
        <f>SUM(S17,S41)</f>
        <v>175400</v>
      </c>
      <c r="T16" s="34"/>
      <c r="X16" s="54" t="s">
        <v>40</v>
      </c>
      <c r="Y16" s="53">
        <f aca="true" t="shared" si="12" ref="Y16:AG16">SUM(Y17,Y41)</f>
        <v>863450</v>
      </c>
      <c r="Z16" s="53">
        <f t="shared" si="12"/>
        <v>1313150</v>
      </c>
      <c r="AA16" s="53">
        <f t="shared" si="12"/>
        <v>1494550</v>
      </c>
      <c r="AB16" s="53">
        <f t="shared" si="12"/>
        <v>1766550</v>
      </c>
      <c r="AC16" s="53">
        <f t="shared" si="12"/>
        <v>1852950</v>
      </c>
      <c r="AD16" s="53">
        <f t="shared" si="12"/>
        <v>1902950</v>
      </c>
      <c r="AE16" s="53">
        <f t="shared" si="12"/>
        <v>1973750</v>
      </c>
      <c r="AF16" s="53">
        <f t="shared" si="12"/>
        <v>2056050</v>
      </c>
      <c r="AG16" s="53">
        <f t="shared" si="12"/>
        <v>2235000</v>
      </c>
    </row>
    <row r="17" spans="1:33" s="4" customFormat="1" ht="23.25">
      <c r="A17" s="55" t="s">
        <v>47</v>
      </c>
      <c r="B17" s="56">
        <v>2000</v>
      </c>
      <c r="C17" s="30">
        <f t="shared" si="7"/>
        <v>2410400</v>
      </c>
      <c r="D17" s="31">
        <f t="shared" si="8"/>
        <v>1107550</v>
      </c>
      <c r="E17" s="57">
        <f>E18+E23+E37+E40</f>
        <v>493000</v>
      </c>
      <c r="F17" s="57">
        <f>F18+F23+F37+F40</f>
        <v>370450</v>
      </c>
      <c r="G17" s="57">
        <f>G18+G23+G37+G40</f>
        <v>244100</v>
      </c>
      <c r="H17" s="31">
        <f t="shared" si="9"/>
        <v>659000</v>
      </c>
      <c r="I17" s="57">
        <f>I18+I23+I37+I40</f>
        <v>205600</v>
      </c>
      <c r="J17" s="57">
        <f>J18+J23+J37+J40</f>
        <v>181400</v>
      </c>
      <c r="K17" s="57">
        <f>K18+K23+K37+K40</f>
        <v>272000</v>
      </c>
      <c r="L17" s="31">
        <f t="shared" si="10"/>
        <v>207200</v>
      </c>
      <c r="M17" s="57">
        <f>M18+M23+M37+M40</f>
        <v>86400</v>
      </c>
      <c r="N17" s="57">
        <f>N18+N23+N37+N40</f>
        <v>50000</v>
      </c>
      <c r="O17" s="57">
        <f>O18+O23+O37+O40</f>
        <v>70800</v>
      </c>
      <c r="P17" s="31">
        <f t="shared" si="11"/>
        <v>436650</v>
      </c>
      <c r="Q17" s="57">
        <f>Q18+Q23+Q37+Q40</f>
        <v>82300</v>
      </c>
      <c r="R17" s="57">
        <f>R18+R23+R37+R40</f>
        <v>178950</v>
      </c>
      <c r="S17" s="57">
        <f>S18+S23+S37+S40</f>
        <v>175400</v>
      </c>
      <c r="T17" s="34"/>
      <c r="X17" s="56">
        <v>2000</v>
      </c>
      <c r="Y17" s="57">
        <f aca="true" t="shared" si="13" ref="Y17:AG17">Y18+Y23+Y37+Y40</f>
        <v>863450</v>
      </c>
      <c r="Z17" s="57">
        <f t="shared" si="13"/>
        <v>1313150</v>
      </c>
      <c r="AA17" s="57">
        <f t="shared" si="13"/>
        <v>1494550</v>
      </c>
      <c r="AB17" s="57">
        <f t="shared" si="13"/>
        <v>1766550</v>
      </c>
      <c r="AC17" s="57">
        <f t="shared" si="13"/>
        <v>1852950</v>
      </c>
      <c r="AD17" s="57">
        <f t="shared" si="13"/>
        <v>1902950</v>
      </c>
      <c r="AE17" s="57">
        <f t="shared" si="13"/>
        <v>1973750</v>
      </c>
      <c r="AF17" s="57">
        <f t="shared" si="13"/>
        <v>2056050</v>
      </c>
      <c r="AG17" s="57">
        <f t="shared" si="13"/>
        <v>2235000</v>
      </c>
    </row>
    <row r="18" spans="1:33" s="4" customFormat="1" ht="23.25">
      <c r="A18" s="58" t="s">
        <v>48</v>
      </c>
      <c r="B18" s="59" t="s">
        <v>49</v>
      </c>
      <c r="C18" s="30">
        <f t="shared" si="7"/>
        <v>911400</v>
      </c>
      <c r="D18" s="31">
        <f t="shared" si="8"/>
        <v>190400</v>
      </c>
      <c r="E18" s="57">
        <f>E19+E22</f>
        <v>62000</v>
      </c>
      <c r="F18" s="57">
        <f>F19+F22</f>
        <v>65200</v>
      </c>
      <c r="G18" s="57">
        <f>G19+G22</f>
        <v>63200</v>
      </c>
      <c r="H18" s="31">
        <f t="shared" si="9"/>
        <v>452100</v>
      </c>
      <c r="I18" s="57">
        <f>I19+I22</f>
        <v>61500</v>
      </c>
      <c r="J18" s="57">
        <f>J19+J22</f>
        <v>137600</v>
      </c>
      <c r="K18" s="57">
        <f>K19+K22</f>
        <v>253000</v>
      </c>
      <c r="L18" s="31">
        <f t="shared" si="10"/>
        <v>137800</v>
      </c>
      <c r="M18" s="57">
        <f>M19+M22</f>
        <v>69500</v>
      </c>
      <c r="N18" s="57">
        <f>N19+N22</f>
        <v>33300</v>
      </c>
      <c r="O18" s="57">
        <f>O19+O22</f>
        <v>35000</v>
      </c>
      <c r="P18" s="31">
        <f t="shared" si="11"/>
        <v>131100</v>
      </c>
      <c r="Q18" s="57">
        <f>Q19+Q22</f>
        <v>38200</v>
      </c>
      <c r="R18" s="57">
        <f>R19+R22</f>
        <v>39000</v>
      </c>
      <c r="S18" s="57">
        <f>S19+S22</f>
        <v>53900</v>
      </c>
      <c r="T18" s="34"/>
      <c r="X18" s="59" t="s">
        <v>49</v>
      </c>
      <c r="Y18" s="57">
        <f aca="true" t="shared" si="14" ref="Y18:AG18">Y19+Y22</f>
        <v>127200</v>
      </c>
      <c r="Z18" s="57">
        <f t="shared" si="14"/>
        <v>251900</v>
      </c>
      <c r="AA18" s="57">
        <f t="shared" si="14"/>
        <v>389500</v>
      </c>
      <c r="AB18" s="57">
        <f t="shared" si="14"/>
        <v>642500</v>
      </c>
      <c r="AC18" s="57">
        <f t="shared" si="14"/>
        <v>712000</v>
      </c>
      <c r="AD18" s="57">
        <f t="shared" si="14"/>
        <v>745300</v>
      </c>
      <c r="AE18" s="57">
        <f t="shared" si="14"/>
        <v>780300</v>
      </c>
      <c r="AF18" s="57">
        <f t="shared" si="14"/>
        <v>818500</v>
      </c>
      <c r="AG18" s="57">
        <f t="shared" si="14"/>
        <v>857500</v>
      </c>
    </row>
    <row r="19" spans="1:33" s="4" customFormat="1" ht="23.25">
      <c r="A19" s="58" t="s">
        <v>50</v>
      </c>
      <c r="B19" s="56">
        <v>2110</v>
      </c>
      <c r="C19" s="30">
        <f t="shared" si="7"/>
        <v>747100</v>
      </c>
      <c r="D19" s="31">
        <f t="shared" si="8"/>
        <v>156000</v>
      </c>
      <c r="E19" s="57">
        <f>SUM(E20:E21)</f>
        <v>50800</v>
      </c>
      <c r="F19" s="57">
        <f>SUM(F20:F21)</f>
        <v>53400</v>
      </c>
      <c r="G19" s="57">
        <f>SUM(G20:G21)</f>
        <v>51800</v>
      </c>
      <c r="H19" s="31">
        <f t="shared" si="9"/>
        <v>370600</v>
      </c>
      <c r="I19" s="57">
        <f>SUM(I20:I21)</f>
        <v>50400</v>
      </c>
      <c r="J19" s="57">
        <f>SUM(J20:J21)</f>
        <v>112800</v>
      </c>
      <c r="K19" s="57">
        <f>SUM(K20:K21)</f>
        <v>207400</v>
      </c>
      <c r="L19" s="31">
        <f t="shared" si="10"/>
        <v>113000</v>
      </c>
      <c r="M19" s="57">
        <f>SUM(M20:M21)</f>
        <v>57000</v>
      </c>
      <c r="N19" s="57">
        <f>SUM(N20:N21)</f>
        <v>27300</v>
      </c>
      <c r="O19" s="57">
        <f>SUM(O20:O21)</f>
        <v>28700</v>
      </c>
      <c r="P19" s="31">
        <f t="shared" si="11"/>
        <v>107500</v>
      </c>
      <c r="Q19" s="57">
        <f>SUM(Q20:Q21)</f>
        <v>31300</v>
      </c>
      <c r="R19" s="57">
        <f>SUM(R20:R21)</f>
        <v>32000</v>
      </c>
      <c r="S19" s="57">
        <f>SUM(S20:S21)</f>
        <v>44200</v>
      </c>
      <c r="T19" s="34"/>
      <c r="X19" s="56">
        <v>2110</v>
      </c>
      <c r="Y19" s="57">
        <f aca="true" t="shared" si="15" ref="Y19:AG19">SUM(Y20:Y21)</f>
        <v>104200</v>
      </c>
      <c r="Z19" s="57">
        <f t="shared" si="15"/>
        <v>206400</v>
      </c>
      <c r="AA19" s="57">
        <f t="shared" si="15"/>
        <v>319200</v>
      </c>
      <c r="AB19" s="57">
        <f t="shared" si="15"/>
        <v>526600</v>
      </c>
      <c r="AC19" s="57">
        <f t="shared" si="15"/>
        <v>583600</v>
      </c>
      <c r="AD19" s="57">
        <f t="shared" si="15"/>
        <v>610900</v>
      </c>
      <c r="AE19" s="57">
        <f t="shared" si="15"/>
        <v>639600</v>
      </c>
      <c r="AF19" s="57">
        <f t="shared" si="15"/>
        <v>670900</v>
      </c>
      <c r="AG19" s="57">
        <f t="shared" si="15"/>
        <v>702900</v>
      </c>
    </row>
    <row r="20" spans="1:33" s="4" customFormat="1" ht="23.25">
      <c r="A20" s="60" t="s">
        <v>51</v>
      </c>
      <c r="B20" s="61">
        <v>2111</v>
      </c>
      <c r="C20" s="30">
        <f t="shared" si="7"/>
        <v>747100</v>
      </c>
      <c r="D20" s="31">
        <f t="shared" si="8"/>
        <v>156000</v>
      </c>
      <c r="E20" s="32">
        <v>50800</v>
      </c>
      <c r="F20" s="32">
        <v>53400</v>
      </c>
      <c r="G20" s="32">
        <v>51800</v>
      </c>
      <c r="H20" s="31">
        <f t="shared" si="9"/>
        <v>370600</v>
      </c>
      <c r="I20" s="32">
        <v>50400</v>
      </c>
      <c r="J20" s="32">
        <v>112800</v>
      </c>
      <c r="K20" s="32">
        <v>207400</v>
      </c>
      <c r="L20" s="31">
        <f t="shared" si="10"/>
        <v>113000</v>
      </c>
      <c r="M20" s="32">
        <v>57000</v>
      </c>
      <c r="N20" s="32">
        <v>27300</v>
      </c>
      <c r="O20" s="32">
        <v>28700</v>
      </c>
      <c r="P20" s="31">
        <f t="shared" si="11"/>
        <v>107500</v>
      </c>
      <c r="Q20" s="32">
        <v>31300</v>
      </c>
      <c r="R20" s="32">
        <v>32000</v>
      </c>
      <c r="S20" s="32">
        <v>44200</v>
      </c>
      <c r="T20" s="34"/>
      <c r="X20" s="61">
        <v>2111</v>
      </c>
      <c r="Y20" s="35">
        <f>E20+F20</f>
        <v>104200</v>
      </c>
      <c r="Z20" s="35">
        <f>D20+I20</f>
        <v>206400</v>
      </c>
      <c r="AA20" s="35">
        <f>Z20+J20</f>
        <v>319200</v>
      </c>
      <c r="AB20" s="35">
        <f>D20+H20</f>
        <v>526600</v>
      </c>
      <c r="AC20" s="35">
        <f aca="true" t="shared" si="16" ref="AC20:AD22">AB20+M20</f>
        <v>583600</v>
      </c>
      <c r="AD20" s="35">
        <f t="shared" si="16"/>
        <v>610900</v>
      </c>
      <c r="AE20" s="35">
        <f>AB20+L20</f>
        <v>639600</v>
      </c>
      <c r="AF20" s="35">
        <f aca="true" t="shared" si="17" ref="AF20:AG22">AE20+Q20</f>
        <v>670900</v>
      </c>
      <c r="AG20" s="35">
        <f t="shared" si="17"/>
        <v>702900</v>
      </c>
    </row>
    <row r="21" spans="1:33" s="4" customFormat="1" ht="23.25">
      <c r="A21" s="62" t="s">
        <v>52</v>
      </c>
      <c r="B21" s="63" t="s">
        <v>53</v>
      </c>
      <c r="C21" s="30">
        <f t="shared" si="7"/>
        <v>0</v>
      </c>
      <c r="D21" s="31">
        <f t="shared" si="8"/>
        <v>0</v>
      </c>
      <c r="E21" s="32"/>
      <c r="F21" s="32"/>
      <c r="G21" s="32"/>
      <c r="H21" s="31">
        <f t="shared" si="9"/>
        <v>0</v>
      </c>
      <c r="I21" s="32"/>
      <c r="J21" s="32"/>
      <c r="K21" s="32"/>
      <c r="L21" s="31">
        <f t="shared" si="10"/>
        <v>0</v>
      </c>
      <c r="M21" s="32"/>
      <c r="N21" s="32"/>
      <c r="O21" s="32"/>
      <c r="P21" s="31">
        <f t="shared" si="11"/>
        <v>0</v>
      </c>
      <c r="Q21" s="32"/>
      <c r="R21" s="32"/>
      <c r="S21" s="32"/>
      <c r="T21" s="34"/>
      <c r="X21" s="63" t="s">
        <v>53</v>
      </c>
      <c r="Y21" s="35">
        <f>E21+F21</f>
        <v>0</v>
      </c>
      <c r="Z21" s="35">
        <f>D21+I21</f>
        <v>0</v>
      </c>
      <c r="AA21" s="35">
        <f>Z21+J21</f>
        <v>0</v>
      </c>
      <c r="AB21" s="35">
        <f>D21+H21</f>
        <v>0</v>
      </c>
      <c r="AC21" s="35">
        <f t="shared" si="16"/>
        <v>0</v>
      </c>
      <c r="AD21" s="35">
        <f t="shared" si="16"/>
        <v>0</v>
      </c>
      <c r="AE21" s="35">
        <f>AB21+L21</f>
        <v>0</v>
      </c>
      <c r="AF21" s="35">
        <f t="shared" si="17"/>
        <v>0</v>
      </c>
      <c r="AG21" s="35">
        <f t="shared" si="17"/>
        <v>0</v>
      </c>
    </row>
    <row r="22" spans="1:33" s="4" customFormat="1" ht="23.25">
      <c r="A22" s="64" t="s">
        <v>54</v>
      </c>
      <c r="B22" s="29">
        <v>2120</v>
      </c>
      <c r="C22" s="30">
        <f t="shared" si="7"/>
        <v>164300</v>
      </c>
      <c r="D22" s="31">
        <f t="shared" si="8"/>
        <v>34400</v>
      </c>
      <c r="E22" s="32">
        <v>11200</v>
      </c>
      <c r="F22" s="32">
        <v>11800</v>
      </c>
      <c r="G22" s="32">
        <v>11400</v>
      </c>
      <c r="H22" s="31">
        <f t="shared" si="9"/>
        <v>81500</v>
      </c>
      <c r="I22" s="32">
        <v>11100</v>
      </c>
      <c r="J22" s="32">
        <v>24800</v>
      </c>
      <c r="K22" s="32">
        <v>45600</v>
      </c>
      <c r="L22" s="31">
        <f t="shared" si="10"/>
        <v>24800</v>
      </c>
      <c r="M22" s="32">
        <v>12500</v>
      </c>
      <c r="N22" s="32">
        <v>6000</v>
      </c>
      <c r="O22" s="32">
        <v>6300</v>
      </c>
      <c r="P22" s="31">
        <f t="shared" si="11"/>
        <v>23600</v>
      </c>
      <c r="Q22" s="32">
        <v>6900</v>
      </c>
      <c r="R22" s="32">
        <v>7000</v>
      </c>
      <c r="S22" s="32">
        <v>9700</v>
      </c>
      <c r="T22" s="34"/>
      <c r="X22" s="29">
        <v>2120</v>
      </c>
      <c r="Y22" s="35">
        <f>E22+F22</f>
        <v>23000</v>
      </c>
      <c r="Z22" s="35">
        <f>D22+I22</f>
        <v>45500</v>
      </c>
      <c r="AA22" s="35">
        <f>Z22+J22</f>
        <v>70300</v>
      </c>
      <c r="AB22" s="35">
        <f>D22+H22</f>
        <v>115900</v>
      </c>
      <c r="AC22" s="35">
        <f t="shared" si="16"/>
        <v>128400</v>
      </c>
      <c r="AD22" s="35">
        <f t="shared" si="16"/>
        <v>134400</v>
      </c>
      <c r="AE22" s="35">
        <f>AB22+L22</f>
        <v>140700</v>
      </c>
      <c r="AF22" s="35">
        <f t="shared" si="17"/>
        <v>147600</v>
      </c>
      <c r="AG22" s="35">
        <f t="shared" si="17"/>
        <v>154600</v>
      </c>
    </row>
    <row r="23" spans="1:33" s="2" customFormat="1" ht="23.25">
      <c r="A23" s="59" t="s">
        <v>55</v>
      </c>
      <c r="B23" s="56">
        <v>2200</v>
      </c>
      <c r="C23" s="30">
        <f t="shared" si="7"/>
        <v>1499000</v>
      </c>
      <c r="D23" s="31">
        <f t="shared" si="8"/>
        <v>917150</v>
      </c>
      <c r="E23" s="57">
        <f>SUM(E24:E28)+E29+E35</f>
        <v>431000</v>
      </c>
      <c r="F23" s="57">
        <f>SUM(F24:F28)+F29+F35</f>
        <v>305250</v>
      </c>
      <c r="G23" s="57">
        <f>SUM(G24:G28)+G29+G35</f>
        <v>180900</v>
      </c>
      <c r="H23" s="31">
        <f t="shared" si="9"/>
        <v>206900</v>
      </c>
      <c r="I23" s="57">
        <f>SUM(I24:I28)+I29+I35</f>
        <v>144100</v>
      </c>
      <c r="J23" s="57">
        <f>SUM(J24:J28)+J29+J35</f>
        <v>43800</v>
      </c>
      <c r="K23" s="57">
        <f>SUM(K24:K28)+K29+K35</f>
        <v>19000</v>
      </c>
      <c r="L23" s="31">
        <f t="shared" si="10"/>
        <v>69400</v>
      </c>
      <c r="M23" s="57">
        <f>SUM(M24:M28)+M29+M35</f>
        <v>16900</v>
      </c>
      <c r="N23" s="57">
        <f>SUM(N24:N28)+N29+N35</f>
        <v>16700</v>
      </c>
      <c r="O23" s="57">
        <f>SUM(O24:O28)+O29+O35</f>
        <v>35800</v>
      </c>
      <c r="P23" s="31">
        <f t="shared" si="11"/>
        <v>305550</v>
      </c>
      <c r="Q23" s="57">
        <f>SUM(Q24:Q28)+Q29+Q35</f>
        <v>44100</v>
      </c>
      <c r="R23" s="57">
        <f>SUM(R24:R28)+R29+R35</f>
        <v>139950</v>
      </c>
      <c r="S23" s="57">
        <f>SUM(S24:S28)+S29+S35</f>
        <v>121500</v>
      </c>
      <c r="T23" s="65"/>
      <c r="X23" s="56">
        <v>2200</v>
      </c>
      <c r="Y23" s="57">
        <f aca="true" t="shared" si="18" ref="Y23:AG23">SUM(Y24:Y28)+Y29+Y35</f>
        <v>736250</v>
      </c>
      <c r="Z23" s="57">
        <f t="shared" si="18"/>
        <v>1061250</v>
      </c>
      <c r="AA23" s="57">
        <f t="shared" si="18"/>
        <v>1105050</v>
      </c>
      <c r="AB23" s="57">
        <f t="shared" si="18"/>
        <v>1124050</v>
      </c>
      <c r="AC23" s="57">
        <f t="shared" si="18"/>
        <v>1140950</v>
      </c>
      <c r="AD23" s="57">
        <f t="shared" si="18"/>
        <v>1157650</v>
      </c>
      <c r="AE23" s="57">
        <f t="shared" si="18"/>
        <v>1193450</v>
      </c>
      <c r="AF23" s="57">
        <f t="shared" si="18"/>
        <v>1237550</v>
      </c>
      <c r="AG23" s="57">
        <f t="shared" si="18"/>
        <v>1377500</v>
      </c>
    </row>
    <row r="24" spans="1:33" s="4" customFormat="1" ht="23.25">
      <c r="A24" s="62" t="s">
        <v>56</v>
      </c>
      <c r="B24" s="61">
        <v>2210</v>
      </c>
      <c r="C24" s="30">
        <f t="shared" si="7"/>
        <v>102600</v>
      </c>
      <c r="D24" s="31">
        <f t="shared" si="8"/>
        <v>24700</v>
      </c>
      <c r="E24" s="32">
        <v>4500</v>
      </c>
      <c r="F24" s="32">
        <v>9300</v>
      </c>
      <c r="G24" s="32">
        <v>10900</v>
      </c>
      <c r="H24" s="31">
        <f t="shared" si="9"/>
        <v>30100</v>
      </c>
      <c r="I24" s="32">
        <v>9700</v>
      </c>
      <c r="J24" s="32">
        <v>10700</v>
      </c>
      <c r="K24" s="32">
        <v>9700</v>
      </c>
      <c r="L24" s="31">
        <f t="shared" si="10"/>
        <v>28300</v>
      </c>
      <c r="M24" s="32">
        <v>9700</v>
      </c>
      <c r="N24" s="32">
        <v>10500</v>
      </c>
      <c r="O24" s="32">
        <v>8100</v>
      </c>
      <c r="P24" s="31">
        <f t="shared" si="11"/>
        <v>19500</v>
      </c>
      <c r="Q24" s="32">
        <v>8100</v>
      </c>
      <c r="R24" s="32">
        <v>8100</v>
      </c>
      <c r="S24" s="32">
        <v>3300</v>
      </c>
      <c r="T24" s="34"/>
      <c r="X24" s="61">
        <v>2210</v>
      </c>
      <c r="Y24" s="35">
        <f>E24+F24</f>
        <v>13800</v>
      </c>
      <c r="Z24" s="35">
        <f>D24+I24</f>
        <v>34400</v>
      </c>
      <c r="AA24" s="35">
        <f>Z24+J24</f>
        <v>45100</v>
      </c>
      <c r="AB24" s="35">
        <f>D24+H24</f>
        <v>54800</v>
      </c>
      <c r="AC24" s="35">
        <f aca="true" t="shared" si="19" ref="AC24:AD28">AB24+M24</f>
        <v>64500</v>
      </c>
      <c r="AD24" s="35">
        <f t="shared" si="19"/>
        <v>75000</v>
      </c>
      <c r="AE24" s="35">
        <f>AB24+L24</f>
        <v>83100</v>
      </c>
      <c r="AF24" s="35">
        <f aca="true" t="shared" si="20" ref="AF24:AG28">AE24+Q24</f>
        <v>91200</v>
      </c>
      <c r="AG24" s="35">
        <f t="shared" si="20"/>
        <v>99300</v>
      </c>
    </row>
    <row r="25" spans="1:33" s="4" customFormat="1" ht="23.25">
      <c r="A25" s="62" t="s">
        <v>57</v>
      </c>
      <c r="B25" s="61">
        <v>2220</v>
      </c>
      <c r="C25" s="30">
        <f t="shared" si="7"/>
        <v>600</v>
      </c>
      <c r="D25" s="31">
        <f t="shared" si="8"/>
        <v>100</v>
      </c>
      <c r="E25" s="32"/>
      <c r="F25" s="32"/>
      <c r="G25" s="66">
        <v>100</v>
      </c>
      <c r="H25" s="31">
        <f t="shared" si="9"/>
        <v>500</v>
      </c>
      <c r="I25" s="32">
        <v>300</v>
      </c>
      <c r="J25" s="32">
        <v>200</v>
      </c>
      <c r="K25" s="32"/>
      <c r="L25" s="31">
        <f t="shared" si="10"/>
        <v>0</v>
      </c>
      <c r="M25" s="32"/>
      <c r="N25" s="32"/>
      <c r="O25" s="66"/>
      <c r="P25" s="31">
        <f t="shared" si="11"/>
        <v>0</v>
      </c>
      <c r="Q25" s="32"/>
      <c r="R25" s="32"/>
      <c r="S25" s="32"/>
      <c r="T25" s="34"/>
      <c r="X25" s="61">
        <v>2220</v>
      </c>
      <c r="Y25" s="35">
        <f>E25+F25</f>
        <v>0</v>
      </c>
      <c r="Z25" s="35">
        <f>D25+I25</f>
        <v>400</v>
      </c>
      <c r="AA25" s="35">
        <f>Z25+J25</f>
        <v>600</v>
      </c>
      <c r="AB25" s="35">
        <f>D25+H25</f>
        <v>600</v>
      </c>
      <c r="AC25" s="35">
        <f t="shared" si="19"/>
        <v>600</v>
      </c>
      <c r="AD25" s="35">
        <f t="shared" si="19"/>
        <v>600</v>
      </c>
      <c r="AE25" s="35">
        <f>AB25+L25</f>
        <v>600</v>
      </c>
      <c r="AF25" s="35">
        <f t="shared" si="20"/>
        <v>600</v>
      </c>
      <c r="AG25" s="35">
        <f t="shared" si="20"/>
        <v>600</v>
      </c>
    </row>
    <row r="26" spans="1:33" s="68" customFormat="1" ht="23.25">
      <c r="A26" s="60" t="s">
        <v>58</v>
      </c>
      <c r="B26" s="61">
        <v>2230</v>
      </c>
      <c r="C26" s="30">
        <f t="shared" si="7"/>
        <v>157800</v>
      </c>
      <c r="D26" s="31">
        <f t="shared" si="8"/>
        <v>51400</v>
      </c>
      <c r="E26" s="32">
        <f>12900+600</f>
        <v>13500</v>
      </c>
      <c r="F26" s="32">
        <f>17200+800</f>
        <v>18000</v>
      </c>
      <c r="G26" s="32">
        <f>19000+900</f>
        <v>19900</v>
      </c>
      <c r="H26" s="31">
        <f t="shared" si="9"/>
        <v>35100</v>
      </c>
      <c r="I26" s="32">
        <f>16400+700</f>
        <v>17100</v>
      </c>
      <c r="J26" s="32">
        <f>17200+800</f>
        <v>18000</v>
      </c>
      <c r="K26" s="32"/>
      <c r="L26" s="31">
        <f t="shared" si="10"/>
        <v>18900</v>
      </c>
      <c r="M26" s="32"/>
      <c r="N26" s="32"/>
      <c r="O26" s="32">
        <f>18100+800</f>
        <v>18900</v>
      </c>
      <c r="P26" s="31">
        <f t="shared" si="11"/>
        <v>52400</v>
      </c>
      <c r="Q26" s="32">
        <f>19000+900</f>
        <v>19900</v>
      </c>
      <c r="R26" s="32">
        <f>16400+700</f>
        <v>17100</v>
      </c>
      <c r="S26" s="32">
        <f>14700+700</f>
        <v>15400</v>
      </c>
      <c r="T26" s="67"/>
      <c r="X26" s="61">
        <v>2230</v>
      </c>
      <c r="Y26" s="35">
        <f>E26+F26</f>
        <v>31500</v>
      </c>
      <c r="Z26" s="35">
        <f>D26+I26</f>
        <v>68500</v>
      </c>
      <c r="AA26" s="35">
        <f>Z26+J26</f>
        <v>86500</v>
      </c>
      <c r="AB26" s="35">
        <f>D26+H26</f>
        <v>86500</v>
      </c>
      <c r="AC26" s="35">
        <f t="shared" si="19"/>
        <v>86500</v>
      </c>
      <c r="AD26" s="35">
        <f t="shared" si="19"/>
        <v>86500</v>
      </c>
      <c r="AE26" s="35">
        <f>AB26+L26</f>
        <v>105400</v>
      </c>
      <c r="AF26" s="35">
        <f t="shared" si="20"/>
        <v>125300</v>
      </c>
      <c r="AG26" s="35">
        <f t="shared" si="20"/>
        <v>142400</v>
      </c>
    </row>
    <row r="27" spans="1:33" s="4" customFormat="1" ht="23.25">
      <c r="A27" s="62" t="s">
        <v>59</v>
      </c>
      <c r="B27" s="61">
        <v>2240</v>
      </c>
      <c r="C27" s="30">
        <f t="shared" si="7"/>
        <v>42200</v>
      </c>
      <c r="D27" s="31">
        <f t="shared" si="8"/>
        <v>4350</v>
      </c>
      <c r="E27" s="66">
        <v>1000</v>
      </c>
      <c r="F27" s="66">
        <v>950</v>
      </c>
      <c r="G27" s="66">
        <v>2400</v>
      </c>
      <c r="H27" s="31">
        <f t="shared" si="9"/>
        <v>20800</v>
      </c>
      <c r="I27" s="66">
        <v>6300</v>
      </c>
      <c r="J27" s="66">
        <v>8000</v>
      </c>
      <c r="K27" s="66">
        <v>6500</v>
      </c>
      <c r="L27" s="31">
        <f t="shared" si="10"/>
        <v>13400</v>
      </c>
      <c r="M27" s="66">
        <v>6000</v>
      </c>
      <c r="N27" s="66">
        <v>5100</v>
      </c>
      <c r="O27" s="66">
        <v>2300</v>
      </c>
      <c r="P27" s="31">
        <f t="shared" si="11"/>
        <v>3650</v>
      </c>
      <c r="Q27" s="66">
        <v>1900</v>
      </c>
      <c r="R27" s="66">
        <v>850</v>
      </c>
      <c r="S27" s="66">
        <v>900</v>
      </c>
      <c r="T27" s="34"/>
      <c r="X27" s="61">
        <v>2240</v>
      </c>
      <c r="Y27" s="35">
        <f>E27+F27</f>
        <v>1950</v>
      </c>
      <c r="Z27" s="35">
        <f>D27+I27</f>
        <v>10650</v>
      </c>
      <c r="AA27" s="35">
        <f>Z27+J27</f>
        <v>18650</v>
      </c>
      <c r="AB27" s="35">
        <f>D27+H27</f>
        <v>25150</v>
      </c>
      <c r="AC27" s="35">
        <f t="shared" si="19"/>
        <v>31150</v>
      </c>
      <c r="AD27" s="35">
        <f t="shared" si="19"/>
        <v>36250</v>
      </c>
      <c r="AE27" s="35">
        <f>AB27+L27</f>
        <v>38550</v>
      </c>
      <c r="AF27" s="35">
        <f t="shared" si="20"/>
        <v>40450</v>
      </c>
      <c r="AG27" s="35">
        <f t="shared" si="20"/>
        <v>41300</v>
      </c>
    </row>
    <row r="28" spans="1:33" s="4" customFormat="1" ht="23.25">
      <c r="A28" s="69" t="s">
        <v>60</v>
      </c>
      <c r="B28" s="29">
        <v>2250</v>
      </c>
      <c r="C28" s="30">
        <f t="shared" si="7"/>
        <v>0</v>
      </c>
      <c r="D28" s="31">
        <f t="shared" si="8"/>
        <v>0</v>
      </c>
      <c r="E28" s="32"/>
      <c r="F28" s="32"/>
      <c r="G28" s="32"/>
      <c r="H28" s="31">
        <f t="shared" si="9"/>
        <v>0</v>
      </c>
      <c r="I28" s="32"/>
      <c r="J28" s="32"/>
      <c r="K28" s="32"/>
      <c r="L28" s="31">
        <f t="shared" si="10"/>
        <v>0</v>
      </c>
      <c r="M28" s="32"/>
      <c r="N28" s="32"/>
      <c r="O28" s="32"/>
      <c r="P28" s="31">
        <f t="shared" si="11"/>
        <v>0</v>
      </c>
      <c r="Q28" s="32"/>
      <c r="R28" s="32"/>
      <c r="S28" s="32"/>
      <c r="T28" s="34"/>
      <c r="X28" s="29">
        <v>2250</v>
      </c>
      <c r="Y28" s="35">
        <f>E28+F28</f>
        <v>0</v>
      </c>
      <c r="Z28" s="35">
        <f>D28+I28</f>
        <v>0</v>
      </c>
      <c r="AA28" s="35">
        <f>Z28+J28</f>
        <v>0</v>
      </c>
      <c r="AB28" s="35">
        <f>D28+H28</f>
        <v>0</v>
      </c>
      <c r="AC28" s="35">
        <f t="shared" si="19"/>
        <v>0</v>
      </c>
      <c r="AD28" s="35">
        <f t="shared" si="19"/>
        <v>0</v>
      </c>
      <c r="AE28" s="35">
        <f>AB28+L28</f>
        <v>0</v>
      </c>
      <c r="AF28" s="35">
        <f t="shared" si="20"/>
        <v>0</v>
      </c>
      <c r="AG28" s="35">
        <f t="shared" si="20"/>
        <v>0</v>
      </c>
    </row>
    <row r="29" spans="1:33" s="4" customFormat="1" ht="23.25">
      <c r="A29" s="42" t="s">
        <v>61</v>
      </c>
      <c r="B29" s="56">
        <v>2270</v>
      </c>
      <c r="C29" s="30">
        <f t="shared" si="7"/>
        <v>1194500</v>
      </c>
      <c r="D29" s="31">
        <f t="shared" si="8"/>
        <v>836000</v>
      </c>
      <c r="E29" s="57">
        <f>SUM(E30:E34)</f>
        <v>412000</v>
      </c>
      <c r="F29" s="57">
        <f>SUM(F30:F34)</f>
        <v>276400</v>
      </c>
      <c r="G29" s="57">
        <f>SUM(G30:G34)</f>
        <v>147600</v>
      </c>
      <c r="H29" s="31">
        <f t="shared" si="9"/>
        <v>119700</v>
      </c>
      <c r="I29" s="57">
        <f>SUM(I30:I34)</f>
        <v>110000</v>
      </c>
      <c r="J29" s="57">
        <f>SUM(J30:J34)</f>
        <v>6900</v>
      </c>
      <c r="K29" s="57">
        <f>SUM(K30:K34)</f>
        <v>2800</v>
      </c>
      <c r="L29" s="31">
        <f t="shared" si="10"/>
        <v>8800</v>
      </c>
      <c r="M29" s="57">
        <f>SUM(M30:M34)</f>
        <v>1200</v>
      </c>
      <c r="N29" s="57">
        <f>SUM(N30:N34)</f>
        <v>1100</v>
      </c>
      <c r="O29" s="57">
        <f>SUM(O30:O34)</f>
        <v>6500</v>
      </c>
      <c r="P29" s="31">
        <f t="shared" si="11"/>
        <v>230000</v>
      </c>
      <c r="Q29" s="57">
        <f>SUM(Q30:Q34)</f>
        <v>14200</v>
      </c>
      <c r="R29" s="57">
        <f>SUM(R30:R34)</f>
        <v>113900</v>
      </c>
      <c r="S29" s="57">
        <f>SUM(S30:S34)</f>
        <v>101900</v>
      </c>
      <c r="T29" s="34"/>
      <c r="X29" s="56">
        <v>2270</v>
      </c>
      <c r="Y29" s="57">
        <f aca="true" t="shared" si="21" ref="Y29:AG29">SUM(Y30:Y34)</f>
        <v>688400</v>
      </c>
      <c r="Z29" s="57">
        <f t="shared" si="21"/>
        <v>946000</v>
      </c>
      <c r="AA29" s="57">
        <f t="shared" si="21"/>
        <v>952900</v>
      </c>
      <c r="AB29" s="57">
        <f t="shared" si="21"/>
        <v>955700</v>
      </c>
      <c r="AC29" s="57">
        <f t="shared" si="21"/>
        <v>956900</v>
      </c>
      <c r="AD29" s="57">
        <f t="shared" si="21"/>
        <v>958000</v>
      </c>
      <c r="AE29" s="57">
        <f t="shared" si="21"/>
        <v>964500</v>
      </c>
      <c r="AF29" s="57">
        <f t="shared" si="21"/>
        <v>978700</v>
      </c>
      <c r="AG29" s="57">
        <f t="shared" si="21"/>
        <v>1092600</v>
      </c>
    </row>
    <row r="30" spans="1:33" s="4" customFormat="1" ht="23.25">
      <c r="A30" s="60" t="s">
        <v>62</v>
      </c>
      <c r="B30" s="61">
        <v>2271</v>
      </c>
      <c r="C30" s="30">
        <f t="shared" si="7"/>
        <v>1109100</v>
      </c>
      <c r="D30" s="31">
        <f t="shared" si="8"/>
        <v>807400</v>
      </c>
      <c r="E30" s="66">
        <v>401300</v>
      </c>
      <c r="F30" s="66">
        <v>266900</v>
      </c>
      <c r="G30" s="66">
        <v>139200</v>
      </c>
      <c r="H30" s="31">
        <f t="shared" si="9"/>
        <v>101000</v>
      </c>
      <c r="I30" s="32">
        <v>101000</v>
      </c>
      <c r="J30" s="32"/>
      <c r="K30" s="32"/>
      <c r="L30" s="31">
        <f t="shared" si="10"/>
        <v>0</v>
      </c>
      <c r="M30" s="32"/>
      <c r="N30" s="32"/>
      <c r="O30" s="32"/>
      <c r="P30" s="31">
        <f t="shared" si="11"/>
        <v>200700</v>
      </c>
      <c r="Q30" s="32">
        <v>4500</v>
      </c>
      <c r="R30" s="32">
        <v>103800</v>
      </c>
      <c r="S30" s="32">
        <v>92400</v>
      </c>
      <c r="T30" s="34"/>
      <c r="X30" s="61">
        <v>2271</v>
      </c>
      <c r="Y30" s="35">
        <f>E30+F30</f>
        <v>668200</v>
      </c>
      <c r="Z30" s="35">
        <f>D30+I30</f>
        <v>908400</v>
      </c>
      <c r="AA30" s="35">
        <f>Z30+J30</f>
        <v>908400</v>
      </c>
      <c r="AB30" s="35">
        <f>D30+H30</f>
        <v>908400</v>
      </c>
      <c r="AC30" s="35">
        <f aca="true" t="shared" si="22" ref="AC30:AD34">AB30+M30</f>
        <v>908400</v>
      </c>
      <c r="AD30" s="35">
        <f t="shared" si="22"/>
        <v>908400</v>
      </c>
      <c r="AE30" s="35">
        <f>AB30+L30</f>
        <v>908400</v>
      </c>
      <c r="AF30" s="35">
        <f aca="true" t="shared" si="23" ref="AF30:AG34">AE30+Q30</f>
        <v>912900</v>
      </c>
      <c r="AG30" s="35">
        <f t="shared" si="23"/>
        <v>1016700</v>
      </c>
    </row>
    <row r="31" spans="1:33" s="4" customFormat="1" ht="23.25">
      <c r="A31" s="60" t="s">
        <v>63</v>
      </c>
      <c r="B31" s="61">
        <v>2272</v>
      </c>
      <c r="C31" s="30">
        <f t="shared" si="7"/>
        <v>48600</v>
      </c>
      <c r="D31" s="31">
        <f t="shared" si="8"/>
        <v>16800</v>
      </c>
      <c r="E31" s="66">
        <v>5600</v>
      </c>
      <c r="F31" s="66">
        <v>5600</v>
      </c>
      <c r="G31" s="66">
        <v>5600</v>
      </c>
      <c r="H31" s="31">
        <f t="shared" si="9"/>
        <v>9800</v>
      </c>
      <c r="I31" s="32">
        <v>4500</v>
      </c>
      <c r="J31" s="32">
        <v>4400</v>
      </c>
      <c r="K31" s="32">
        <v>900</v>
      </c>
      <c r="L31" s="31">
        <f t="shared" si="10"/>
        <v>4600</v>
      </c>
      <c r="M31" s="32">
        <v>400</v>
      </c>
      <c r="N31" s="32">
        <v>200</v>
      </c>
      <c r="O31" s="32">
        <v>4000</v>
      </c>
      <c r="P31" s="31">
        <f t="shared" si="11"/>
        <v>17400</v>
      </c>
      <c r="Q31" s="32">
        <v>5800</v>
      </c>
      <c r="R31" s="32">
        <v>6100</v>
      </c>
      <c r="S31" s="32">
        <v>5500</v>
      </c>
      <c r="T31" s="34"/>
      <c r="X31" s="61">
        <v>2272</v>
      </c>
      <c r="Y31" s="35">
        <f>E31+F31</f>
        <v>11200</v>
      </c>
      <c r="Z31" s="35">
        <f>D31+I31</f>
        <v>21300</v>
      </c>
      <c r="AA31" s="35">
        <f>Z31+J31</f>
        <v>25700</v>
      </c>
      <c r="AB31" s="35">
        <f>D31+H31</f>
        <v>26600</v>
      </c>
      <c r="AC31" s="35">
        <f t="shared" si="22"/>
        <v>27000</v>
      </c>
      <c r="AD31" s="35">
        <f t="shared" si="22"/>
        <v>27200</v>
      </c>
      <c r="AE31" s="35">
        <f>AB31+L31</f>
        <v>31200</v>
      </c>
      <c r="AF31" s="35">
        <f t="shared" si="23"/>
        <v>37000</v>
      </c>
      <c r="AG31" s="35">
        <f t="shared" si="23"/>
        <v>43100</v>
      </c>
    </row>
    <row r="32" spans="1:33" s="4" customFormat="1" ht="23.25">
      <c r="A32" s="60" t="s">
        <v>64</v>
      </c>
      <c r="B32" s="61">
        <v>2273</v>
      </c>
      <c r="C32" s="30">
        <f t="shared" si="7"/>
        <v>36800</v>
      </c>
      <c r="D32" s="31">
        <f t="shared" si="8"/>
        <v>11800</v>
      </c>
      <c r="E32" s="66">
        <v>5100</v>
      </c>
      <c r="F32" s="66">
        <v>3900</v>
      </c>
      <c r="G32" s="66">
        <v>2800</v>
      </c>
      <c r="H32" s="31">
        <f t="shared" si="9"/>
        <v>8900</v>
      </c>
      <c r="I32" s="32">
        <v>4500</v>
      </c>
      <c r="J32" s="32">
        <v>2500</v>
      </c>
      <c r="K32" s="32">
        <v>1900</v>
      </c>
      <c r="L32" s="31">
        <f t="shared" si="10"/>
        <v>4200</v>
      </c>
      <c r="M32" s="32">
        <v>800</v>
      </c>
      <c r="N32" s="32">
        <v>900</v>
      </c>
      <c r="O32" s="32">
        <v>2500</v>
      </c>
      <c r="P32" s="31">
        <f t="shared" si="11"/>
        <v>11900</v>
      </c>
      <c r="Q32" s="32">
        <v>3900</v>
      </c>
      <c r="R32" s="32">
        <v>4000</v>
      </c>
      <c r="S32" s="32">
        <v>4000</v>
      </c>
      <c r="X32" s="61">
        <v>2273</v>
      </c>
      <c r="Y32" s="35">
        <f>E32+F32</f>
        <v>9000</v>
      </c>
      <c r="Z32" s="35">
        <f>D32+I32</f>
        <v>16300</v>
      </c>
      <c r="AA32" s="35">
        <f>Z32+J32</f>
        <v>18800</v>
      </c>
      <c r="AB32" s="35">
        <f>D32+H32</f>
        <v>20700</v>
      </c>
      <c r="AC32" s="35">
        <f t="shared" si="22"/>
        <v>21500</v>
      </c>
      <c r="AD32" s="35">
        <f t="shared" si="22"/>
        <v>22400</v>
      </c>
      <c r="AE32" s="35">
        <f>AB32+L32</f>
        <v>24900</v>
      </c>
      <c r="AF32" s="35">
        <f t="shared" si="23"/>
        <v>28800</v>
      </c>
      <c r="AG32" s="35">
        <f t="shared" si="23"/>
        <v>32800</v>
      </c>
    </row>
    <row r="33" spans="1:33" s="4" customFormat="1" ht="23.25">
      <c r="A33" s="60" t="s">
        <v>65</v>
      </c>
      <c r="B33" s="61">
        <v>2274</v>
      </c>
      <c r="C33" s="30">
        <f t="shared" si="7"/>
        <v>0</v>
      </c>
      <c r="D33" s="31">
        <f t="shared" si="8"/>
        <v>0</v>
      </c>
      <c r="E33" s="66"/>
      <c r="F33" s="66"/>
      <c r="G33" s="66"/>
      <c r="H33" s="31">
        <f t="shared" si="9"/>
        <v>0</v>
      </c>
      <c r="I33" s="32"/>
      <c r="J33" s="32"/>
      <c r="K33" s="32"/>
      <c r="L33" s="31">
        <f t="shared" si="10"/>
        <v>0</v>
      </c>
      <c r="M33" s="32"/>
      <c r="N33" s="32"/>
      <c r="O33" s="32"/>
      <c r="P33" s="31">
        <f t="shared" si="11"/>
        <v>0</v>
      </c>
      <c r="Q33" s="32"/>
      <c r="R33" s="32"/>
      <c r="S33" s="32"/>
      <c r="X33" s="61">
        <v>2274</v>
      </c>
      <c r="Y33" s="35">
        <f>E33+F33</f>
        <v>0</v>
      </c>
      <c r="Z33" s="35">
        <f>D33+I33</f>
        <v>0</v>
      </c>
      <c r="AA33" s="35">
        <f>Z33+J33</f>
        <v>0</v>
      </c>
      <c r="AB33" s="35">
        <f>D33+H33</f>
        <v>0</v>
      </c>
      <c r="AC33" s="35">
        <f t="shared" si="22"/>
        <v>0</v>
      </c>
      <c r="AD33" s="35">
        <f t="shared" si="22"/>
        <v>0</v>
      </c>
      <c r="AE33" s="35">
        <f>AB33+L33</f>
        <v>0</v>
      </c>
      <c r="AF33" s="35">
        <f t="shared" si="23"/>
        <v>0</v>
      </c>
      <c r="AG33" s="35">
        <f t="shared" si="23"/>
        <v>0</v>
      </c>
    </row>
    <row r="34" spans="1:33" s="4" customFormat="1" ht="23.25">
      <c r="A34" s="60" t="s">
        <v>66</v>
      </c>
      <c r="B34" s="61">
        <v>2275</v>
      </c>
      <c r="C34" s="30">
        <f t="shared" si="7"/>
        <v>0</v>
      </c>
      <c r="D34" s="31">
        <f t="shared" si="8"/>
        <v>0</v>
      </c>
      <c r="E34" s="66"/>
      <c r="F34" s="66"/>
      <c r="G34" s="66"/>
      <c r="H34" s="31">
        <f t="shared" si="9"/>
        <v>0</v>
      </c>
      <c r="I34" s="32"/>
      <c r="J34" s="32"/>
      <c r="K34" s="32"/>
      <c r="L34" s="31">
        <f t="shared" si="10"/>
        <v>0</v>
      </c>
      <c r="M34" s="32"/>
      <c r="N34" s="32"/>
      <c r="O34" s="32"/>
      <c r="P34" s="31">
        <f t="shared" si="11"/>
        <v>0</v>
      </c>
      <c r="Q34" s="32"/>
      <c r="R34" s="32"/>
      <c r="S34" s="32"/>
      <c r="X34" s="61">
        <v>2275</v>
      </c>
      <c r="Y34" s="35">
        <f>E34+F34</f>
        <v>0</v>
      </c>
      <c r="Z34" s="35">
        <f>D34+I34</f>
        <v>0</v>
      </c>
      <c r="AA34" s="35">
        <f>Z34+J34</f>
        <v>0</v>
      </c>
      <c r="AB34" s="35">
        <f>D34+H34</f>
        <v>0</v>
      </c>
      <c r="AC34" s="35">
        <f t="shared" si="22"/>
        <v>0</v>
      </c>
      <c r="AD34" s="35">
        <f t="shared" si="22"/>
        <v>0</v>
      </c>
      <c r="AE34" s="35">
        <f>AB34+L34</f>
        <v>0</v>
      </c>
      <c r="AF34" s="35">
        <f t="shared" si="23"/>
        <v>0</v>
      </c>
      <c r="AG34" s="35">
        <f t="shared" si="23"/>
        <v>0</v>
      </c>
    </row>
    <row r="35" spans="1:33" s="4" customFormat="1" ht="36">
      <c r="A35" s="42" t="s">
        <v>67</v>
      </c>
      <c r="B35" s="56">
        <v>2280</v>
      </c>
      <c r="C35" s="30">
        <f t="shared" si="7"/>
        <v>1300</v>
      </c>
      <c r="D35" s="31">
        <f t="shared" si="8"/>
        <v>600</v>
      </c>
      <c r="E35" s="44">
        <f>E36</f>
        <v>0</v>
      </c>
      <c r="F35" s="44">
        <f>F36</f>
        <v>600</v>
      </c>
      <c r="G35" s="44">
        <f>G36</f>
        <v>0</v>
      </c>
      <c r="H35" s="31">
        <f t="shared" si="9"/>
        <v>700</v>
      </c>
      <c r="I35" s="44">
        <f>I36</f>
        <v>700</v>
      </c>
      <c r="J35" s="44">
        <f>J36</f>
        <v>0</v>
      </c>
      <c r="K35" s="44">
        <f>K36</f>
        <v>0</v>
      </c>
      <c r="L35" s="31">
        <f t="shared" si="10"/>
        <v>0</v>
      </c>
      <c r="M35" s="44">
        <f>M36</f>
        <v>0</v>
      </c>
      <c r="N35" s="44">
        <f>N36</f>
        <v>0</v>
      </c>
      <c r="O35" s="44">
        <f>O36</f>
        <v>0</v>
      </c>
      <c r="P35" s="31">
        <f t="shared" si="11"/>
        <v>0</v>
      </c>
      <c r="Q35" s="44">
        <f>Q36</f>
        <v>0</v>
      </c>
      <c r="R35" s="44">
        <f>R36</f>
        <v>0</v>
      </c>
      <c r="S35" s="44">
        <f>S36</f>
        <v>0</v>
      </c>
      <c r="X35" s="56">
        <v>2280</v>
      </c>
      <c r="Y35" s="44">
        <f aca="true" t="shared" si="24" ref="Y35:AG35">Y36</f>
        <v>600</v>
      </c>
      <c r="Z35" s="44">
        <f t="shared" si="24"/>
        <v>1300</v>
      </c>
      <c r="AA35" s="44">
        <f t="shared" si="24"/>
        <v>1300</v>
      </c>
      <c r="AB35" s="44">
        <f t="shared" si="24"/>
        <v>1300</v>
      </c>
      <c r="AC35" s="44">
        <f t="shared" si="24"/>
        <v>1300</v>
      </c>
      <c r="AD35" s="44">
        <f t="shared" si="24"/>
        <v>1300</v>
      </c>
      <c r="AE35" s="44">
        <f t="shared" si="24"/>
        <v>1300</v>
      </c>
      <c r="AF35" s="44">
        <f t="shared" si="24"/>
        <v>1300</v>
      </c>
      <c r="AG35" s="44">
        <f t="shared" si="24"/>
        <v>1300</v>
      </c>
    </row>
    <row r="36" spans="1:33" s="4" customFormat="1" ht="36.75" customHeight="1">
      <c r="A36" s="60" t="s">
        <v>68</v>
      </c>
      <c r="B36" s="61">
        <v>2282</v>
      </c>
      <c r="C36" s="30">
        <f t="shared" si="7"/>
        <v>1300</v>
      </c>
      <c r="D36" s="31">
        <f t="shared" si="8"/>
        <v>600</v>
      </c>
      <c r="E36" s="70"/>
      <c r="F36" s="32">
        <v>600</v>
      </c>
      <c r="G36" s="32"/>
      <c r="H36" s="31">
        <f t="shared" si="9"/>
        <v>700</v>
      </c>
      <c r="I36" s="32">
        <v>700</v>
      </c>
      <c r="J36" s="32"/>
      <c r="K36" s="32"/>
      <c r="L36" s="31">
        <f t="shared" si="10"/>
        <v>0</v>
      </c>
      <c r="M36" s="32"/>
      <c r="N36" s="32"/>
      <c r="O36" s="32"/>
      <c r="P36" s="31">
        <f t="shared" si="11"/>
        <v>0</v>
      </c>
      <c r="Q36" s="32"/>
      <c r="R36" s="32"/>
      <c r="S36" s="32"/>
      <c r="X36" s="61">
        <v>2282</v>
      </c>
      <c r="Y36" s="35">
        <f>E36+F36</f>
        <v>600</v>
      </c>
      <c r="Z36" s="35">
        <f>D36+I36</f>
        <v>1300</v>
      </c>
      <c r="AA36" s="35">
        <f>Z36+J36</f>
        <v>1300</v>
      </c>
      <c r="AB36" s="35">
        <f>D36+H36</f>
        <v>1300</v>
      </c>
      <c r="AC36" s="35">
        <f>AB36+M36</f>
        <v>1300</v>
      </c>
      <c r="AD36" s="35">
        <f>AC36+N36</f>
        <v>1300</v>
      </c>
      <c r="AE36" s="35">
        <f>AB36+L36</f>
        <v>1300</v>
      </c>
      <c r="AF36" s="35">
        <f>AE36+Q36</f>
        <v>1300</v>
      </c>
      <c r="AG36" s="35">
        <f>AF36+R36</f>
        <v>1300</v>
      </c>
    </row>
    <row r="37" spans="1:33" s="4" customFormat="1" ht="23.25">
      <c r="A37" s="55" t="s">
        <v>69</v>
      </c>
      <c r="B37" s="56">
        <v>2700</v>
      </c>
      <c r="C37" s="30">
        <f t="shared" si="7"/>
        <v>0</v>
      </c>
      <c r="D37" s="31">
        <f t="shared" si="8"/>
        <v>0</v>
      </c>
      <c r="E37" s="57">
        <f>SUM(E38:E39)</f>
        <v>0</v>
      </c>
      <c r="F37" s="57">
        <f>SUM(F38:F39)</f>
        <v>0</v>
      </c>
      <c r="G37" s="57">
        <f>SUM(G38:G39)</f>
        <v>0</v>
      </c>
      <c r="H37" s="31">
        <f t="shared" si="9"/>
        <v>0</v>
      </c>
      <c r="I37" s="57">
        <f>SUM(I38:I39)</f>
        <v>0</v>
      </c>
      <c r="J37" s="57">
        <f>SUM(J38:J39)</f>
        <v>0</v>
      </c>
      <c r="K37" s="57">
        <f>SUM(K38:K39)</f>
        <v>0</v>
      </c>
      <c r="L37" s="31">
        <f t="shared" si="10"/>
        <v>0</v>
      </c>
      <c r="M37" s="57">
        <f>SUM(M38:M39)</f>
        <v>0</v>
      </c>
      <c r="N37" s="57">
        <f>SUM(N38:N39)</f>
        <v>0</v>
      </c>
      <c r="O37" s="57">
        <f>SUM(O38:O39)</f>
        <v>0</v>
      </c>
      <c r="P37" s="31">
        <f t="shared" si="11"/>
        <v>0</v>
      </c>
      <c r="Q37" s="57">
        <f>SUM(Q38:Q39)</f>
        <v>0</v>
      </c>
      <c r="R37" s="57">
        <f>SUM(R38:R39)</f>
        <v>0</v>
      </c>
      <c r="S37" s="57">
        <f>SUM(S38:S39)</f>
        <v>0</v>
      </c>
      <c r="X37" s="56">
        <v>2700</v>
      </c>
      <c r="Y37" s="57">
        <f aca="true" t="shared" si="25" ref="Y37:AG37">SUM(Y38:Y39)</f>
        <v>0</v>
      </c>
      <c r="Z37" s="57">
        <f t="shared" si="25"/>
        <v>0</v>
      </c>
      <c r="AA37" s="57">
        <f t="shared" si="25"/>
        <v>0</v>
      </c>
      <c r="AB37" s="57">
        <f t="shared" si="25"/>
        <v>0</v>
      </c>
      <c r="AC37" s="57">
        <f t="shared" si="25"/>
        <v>0</v>
      </c>
      <c r="AD37" s="57">
        <f t="shared" si="25"/>
        <v>0</v>
      </c>
      <c r="AE37" s="57">
        <f t="shared" si="25"/>
        <v>0</v>
      </c>
      <c r="AF37" s="57">
        <f t="shared" si="25"/>
        <v>0</v>
      </c>
      <c r="AG37" s="57">
        <f t="shared" si="25"/>
        <v>0</v>
      </c>
    </row>
    <row r="38" spans="1:33" s="2" customFormat="1" ht="23.25">
      <c r="A38" s="71" t="s">
        <v>70</v>
      </c>
      <c r="B38" s="61">
        <v>2720</v>
      </c>
      <c r="C38" s="30">
        <f t="shared" si="7"/>
        <v>0</v>
      </c>
      <c r="D38" s="31">
        <f t="shared" si="8"/>
        <v>0</v>
      </c>
      <c r="E38" s="33"/>
      <c r="F38" s="33"/>
      <c r="G38" s="33"/>
      <c r="H38" s="31">
        <f t="shared" si="9"/>
        <v>0</v>
      </c>
      <c r="I38" s="33"/>
      <c r="J38" s="33"/>
      <c r="K38" s="33"/>
      <c r="L38" s="31">
        <f t="shared" si="10"/>
        <v>0</v>
      </c>
      <c r="M38" s="33"/>
      <c r="N38" s="33"/>
      <c r="O38" s="33"/>
      <c r="P38" s="31">
        <f t="shared" si="11"/>
        <v>0</v>
      </c>
      <c r="Q38" s="33"/>
      <c r="R38" s="33"/>
      <c r="S38" s="33"/>
      <c r="X38" s="61">
        <v>2720</v>
      </c>
      <c r="Y38" s="33">
        <f>E38+F38</f>
        <v>0</v>
      </c>
      <c r="Z38" s="33">
        <f>D38+I38</f>
        <v>0</v>
      </c>
      <c r="AA38" s="33">
        <f>Z38+J38</f>
        <v>0</v>
      </c>
      <c r="AB38" s="33">
        <f>D38+H38</f>
        <v>0</v>
      </c>
      <c r="AC38" s="33">
        <f aca="true" t="shared" si="26" ref="AC38:AD40">AB38+M38</f>
        <v>0</v>
      </c>
      <c r="AD38" s="33">
        <f t="shared" si="26"/>
        <v>0</v>
      </c>
      <c r="AE38" s="33">
        <f>AB38+L38</f>
        <v>0</v>
      </c>
      <c r="AF38" s="33">
        <f aca="true" t="shared" si="27" ref="AF38:AG40">AE38+Q38</f>
        <v>0</v>
      </c>
      <c r="AG38" s="33">
        <f t="shared" si="27"/>
        <v>0</v>
      </c>
    </row>
    <row r="39" spans="1:33" s="2" customFormat="1" ht="23.25">
      <c r="A39" s="71" t="s">
        <v>71</v>
      </c>
      <c r="B39" s="61">
        <v>2730</v>
      </c>
      <c r="C39" s="30">
        <f t="shared" si="7"/>
        <v>0</v>
      </c>
      <c r="D39" s="31">
        <f t="shared" si="8"/>
        <v>0</v>
      </c>
      <c r="E39" s="72"/>
      <c r="F39" s="72"/>
      <c r="G39" s="72"/>
      <c r="H39" s="31">
        <f t="shared" si="9"/>
        <v>0</v>
      </c>
      <c r="I39" s="72"/>
      <c r="J39" s="72"/>
      <c r="K39" s="72"/>
      <c r="L39" s="31">
        <f t="shared" si="10"/>
        <v>0</v>
      </c>
      <c r="M39" s="72"/>
      <c r="N39" s="72"/>
      <c r="O39" s="72"/>
      <c r="P39" s="31">
        <f t="shared" si="11"/>
        <v>0</v>
      </c>
      <c r="Q39" s="72"/>
      <c r="R39" s="72"/>
      <c r="S39" s="72"/>
      <c r="X39" s="61">
        <v>2730</v>
      </c>
      <c r="Y39" s="35">
        <f>E39+F39</f>
        <v>0</v>
      </c>
      <c r="Z39" s="35">
        <f>D39+I39</f>
        <v>0</v>
      </c>
      <c r="AA39" s="35">
        <f>Z39+J39</f>
        <v>0</v>
      </c>
      <c r="AB39" s="35">
        <f>D39+H39</f>
        <v>0</v>
      </c>
      <c r="AC39" s="35">
        <f t="shared" si="26"/>
        <v>0</v>
      </c>
      <c r="AD39" s="35">
        <f t="shared" si="26"/>
        <v>0</v>
      </c>
      <c r="AE39" s="35">
        <f>AB39+L39</f>
        <v>0</v>
      </c>
      <c r="AF39" s="35">
        <f t="shared" si="27"/>
        <v>0</v>
      </c>
      <c r="AG39" s="35">
        <f t="shared" si="27"/>
        <v>0</v>
      </c>
    </row>
    <row r="40" spans="1:33" s="2" customFormat="1" ht="23.25">
      <c r="A40" s="59" t="s">
        <v>72</v>
      </c>
      <c r="B40" s="56">
        <v>2800</v>
      </c>
      <c r="C40" s="30">
        <f t="shared" si="7"/>
        <v>0</v>
      </c>
      <c r="D40" s="31">
        <f t="shared" si="8"/>
        <v>0</v>
      </c>
      <c r="E40" s="72"/>
      <c r="F40" s="72"/>
      <c r="G40" s="72"/>
      <c r="H40" s="31">
        <f t="shared" si="9"/>
        <v>0</v>
      </c>
      <c r="I40" s="72"/>
      <c r="J40" s="72"/>
      <c r="K40" s="72"/>
      <c r="L40" s="31">
        <f t="shared" si="10"/>
        <v>0</v>
      </c>
      <c r="M40" s="72"/>
      <c r="N40" s="72"/>
      <c r="O40" s="72"/>
      <c r="P40" s="31">
        <f t="shared" si="11"/>
        <v>0</v>
      </c>
      <c r="Q40" s="72"/>
      <c r="R40" s="72"/>
      <c r="S40" s="72"/>
      <c r="X40" s="61">
        <v>2800</v>
      </c>
      <c r="Y40" s="35">
        <f>E40+F40</f>
        <v>0</v>
      </c>
      <c r="Z40" s="35">
        <f>D40+I40</f>
        <v>0</v>
      </c>
      <c r="AA40" s="35">
        <f>Z40+J40</f>
        <v>0</v>
      </c>
      <c r="AB40" s="35">
        <f>D40+H40</f>
        <v>0</v>
      </c>
      <c r="AC40" s="35">
        <f t="shared" si="26"/>
        <v>0</v>
      </c>
      <c r="AD40" s="35">
        <f t="shared" si="26"/>
        <v>0</v>
      </c>
      <c r="AE40" s="35">
        <f>AB40+L40</f>
        <v>0</v>
      </c>
      <c r="AF40" s="35">
        <f t="shared" si="27"/>
        <v>0</v>
      </c>
      <c r="AG40" s="35">
        <f t="shared" si="27"/>
        <v>0</v>
      </c>
    </row>
    <row r="41" spans="1:33" s="2" customFormat="1" ht="23.25">
      <c r="A41" s="55" t="s">
        <v>73</v>
      </c>
      <c r="B41" s="55" t="s">
        <v>74</v>
      </c>
      <c r="C41" s="30">
        <f t="shared" si="7"/>
        <v>0</v>
      </c>
      <c r="D41" s="31">
        <f t="shared" si="8"/>
        <v>0</v>
      </c>
      <c r="E41" s="44">
        <f>E42</f>
        <v>0</v>
      </c>
      <c r="F41" s="44">
        <f>F42</f>
        <v>0</v>
      </c>
      <c r="G41" s="44">
        <f>G42</f>
        <v>0</v>
      </c>
      <c r="H41" s="31">
        <f t="shared" si="9"/>
        <v>0</v>
      </c>
      <c r="I41" s="44">
        <f>I42</f>
        <v>0</v>
      </c>
      <c r="J41" s="44">
        <f>J42</f>
        <v>0</v>
      </c>
      <c r="K41" s="44">
        <f>K42</f>
        <v>0</v>
      </c>
      <c r="L41" s="31">
        <f t="shared" si="10"/>
        <v>0</v>
      </c>
      <c r="M41" s="44">
        <f>M42</f>
        <v>0</v>
      </c>
      <c r="N41" s="44">
        <f>N42</f>
        <v>0</v>
      </c>
      <c r="O41" s="44">
        <f>O42</f>
        <v>0</v>
      </c>
      <c r="P41" s="31">
        <f t="shared" si="11"/>
        <v>0</v>
      </c>
      <c r="Q41" s="44">
        <f>Q42</f>
        <v>0</v>
      </c>
      <c r="R41" s="44">
        <f>R42</f>
        <v>0</v>
      </c>
      <c r="S41" s="44">
        <f>S42</f>
        <v>0</v>
      </c>
      <c r="X41" s="55" t="s">
        <v>74</v>
      </c>
      <c r="Y41" s="44">
        <f aca="true" t="shared" si="28" ref="Y41:AG41">Y42</f>
        <v>0</v>
      </c>
      <c r="Z41" s="44">
        <f t="shared" si="28"/>
        <v>0</v>
      </c>
      <c r="AA41" s="44">
        <f t="shared" si="28"/>
        <v>0</v>
      </c>
      <c r="AB41" s="44">
        <f t="shared" si="28"/>
        <v>0</v>
      </c>
      <c r="AC41" s="44">
        <f t="shared" si="28"/>
        <v>0</v>
      </c>
      <c r="AD41" s="44">
        <f t="shared" si="28"/>
        <v>0</v>
      </c>
      <c r="AE41" s="44">
        <f t="shared" si="28"/>
        <v>0</v>
      </c>
      <c r="AF41" s="44">
        <f t="shared" si="28"/>
        <v>0</v>
      </c>
      <c r="AG41" s="44">
        <f t="shared" si="28"/>
        <v>0</v>
      </c>
    </row>
    <row r="42" spans="1:33" s="4" customFormat="1" ht="23.25">
      <c r="A42" s="55" t="s">
        <v>75</v>
      </c>
      <c r="B42" s="55" t="s">
        <v>76</v>
      </c>
      <c r="C42" s="30">
        <f t="shared" si="7"/>
        <v>0</v>
      </c>
      <c r="D42" s="31">
        <f t="shared" si="8"/>
        <v>0</v>
      </c>
      <c r="E42" s="57">
        <f>E43+E44</f>
        <v>0</v>
      </c>
      <c r="F42" s="57">
        <f>F43+F44</f>
        <v>0</v>
      </c>
      <c r="G42" s="57">
        <f>G43+G44</f>
        <v>0</v>
      </c>
      <c r="H42" s="31">
        <f t="shared" si="9"/>
        <v>0</v>
      </c>
      <c r="I42" s="57">
        <f>I43+I44</f>
        <v>0</v>
      </c>
      <c r="J42" s="57">
        <f>J43+J44</f>
        <v>0</v>
      </c>
      <c r="K42" s="57">
        <f>K43+K44</f>
        <v>0</v>
      </c>
      <c r="L42" s="31">
        <f t="shared" si="10"/>
        <v>0</v>
      </c>
      <c r="M42" s="57">
        <f>M43+M44</f>
        <v>0</v>
      </c>
      <c r="N42" s="57">
        <f>N43+N44</f>
        <v>0</v>
      </c>
      <c r="O42" s="57">
        <f>O43+O44</f>
        <v>0</v>
      </c>
      <c r="P42" s="31">
        <f t="shared" si="11"/>
        <v>0</v>
      </c>
      <c r="Q42" s="57">
        <f>Q43+Q44</f>
        <v>0</v>
      </c>
      <c r="R42" s="57">
        <f>R43+R44</f>
        <v>0</v>
      </c>
      <c r="S42" s="57">
        <f>S43+S44</f>
        <v>0</v>
      </c>
      <c r="X42" s="55" t="s">
        <v>76</v>
      </c>
      <c r="Y42" s="57">
        <f aca="true" t="shared" si="29" ref="Y42:AG42">Y43+Y44</f>
        <v>0</v>
      </c>
      <c r="Z42" s="57">
        <f t="shared" si="29"/>
        <v>0</v>
      </c>
      <c r="AA42" s="57">
        <f t="shared" si="29"/>
        <v>0</v>
      </c>
      <c r="AB42" s="57">
        <f t="shared" si="29"/>
        <v>0</v>
      </c>
      <c r="AC42" s="57">
        <f t="shared" si="29"/>
        <v>0</v>
      </c>
      <c r="AD42" s="57">
        <f t="shared" si="29"/>
        <v>0</v>
      </c>
      <c r="AE42" s="57">
        <f t="shared" si="29"/>
        <v>0</v>
      </c>
      <c r="AF42" s="57">
        <f t="shared" si="29"/>
        <v>0</v>
      </c>
      <c r="AG42" s="57">
        <f t="shared" si="29"/>
        <v>0</v>
      </c>
    </row>
    <row r="43" spans="1:33" s="4" customFormat="1" ht="36">
      <c r="A43" s="64" t="s">
        <v>77</v>
      </c>
      <c r="B43" s="73">
        <v>3110</v>
      </c>
      <c r="C43" s="30">
        <f t="shared" si="7"/>
        <v>0</v>
      </c>
      <c r="D43" s="31">
        <f t="shared" si="8"/>
        <v>0</v>
      </c>
      <c r="E43" s="33"/>
      <c r="F43" s="33"/>
      <c r="G43" s="33"/>
      <c r="H43" s="31">
        <f t="shared" si="9"/>
        <v>0</v>
      </c>
      <c r="I43" s="33"/>
      <c r="J43" s="33"/>
      <c r="K43" s="33"/>
      <c r="L43" s="31">
        <f t="shared" si="10"/>
        <v>0</v>
      </c>
      <c r="M43" s="33"/>
      <c r="N43" s="33"/>
      <c r="O43" s="33"/>
      <c r="P43" s="31">
        <f t="shared" si="11"/>
        <v>0</v>
      </c>
      <c r="Q43" s="33"/>
      <c r="R43" s="33"/>
      <c r="S43" s="33"/>
      <c r="X43" s="29">
        <v>3110</v>
      </c>
      <c r="Y43" s="33">
        <f>E43+F43</f>
        <v>0</v>
      </c>
      <c r="Z43" s="33">
        <f>D43+I43</f>
        <v>0</v>
      </c>
      <c r="AA43" s="33">
        <f>Z43+J43</f>
        <v>0</v>
      </c>
      <c r="AB43" s="33">
        <f>D43+H43</f>
        <v>0</v>
      </c>
      <c r="AC43" s="33">
        <f>AB43+M43</f>
        <v>0</v>
      </c>
      <c r="AD43" s="33">
        <f>AC43+N43</f>
        <v>0</v>
      </c>
      <c r="AE43" s="33">
        <f>AB43+L43</f>
        <v>0</v>
      </c>
      <c r="AF43" s="33">
        <f>AE43+Q43</f>
        <v>0</v>
      </c>
      <c r="AG43" s="33">
        <f>AF43+R43</f>
        <v>0</v>
      </c>
    </row>
    <row r="44" spans="1:33" s="4" customFormat="1" ht="23.25">
      <c r="A44" s="42" t="s">
        <v>78</v>
      </c>
      <c r="B44" s="56">
        <v>3130</v>
      </c>
      <c r="C44" s="30">
        <f t="shared" si="7"/>
        <v>0</v>
      </c>
      <c r="D44" s="31">
        <f t="shared" si="8"/>
        <v>0</v>
      </c>
      <c r="E44" s="44">
        <f>E45</f>
        <v>0</v>
      </c>
      <c r="F44" s="44">
        <f>F45</f>
        <v>0</v>
      </c>
      <c r="G44" s="44">
        <f>G45</f>
        <v>0</v>
      </c>
      <c r="H44" s="31">
        <f t="shared" si="9"/>
        <v>0</v>
      </c>
      <c r="I44" s="44">
        <f>I45</f>
        <v>0</v>
      </c>
      <c r="J44" s="44">
        <f>J45</f>
        <v>0</v>
      </c>
      <c r="K44" s="44">
        <f>K45</f>
        <v>0</v>
      </c>
      <c r="L44" s="31">
        <f t="shared" si="10"/>
        <v>0</v>
      </c>
      <c r="M44" s="44">
        <f>M45</f>
        <v>0</v>
      </c>
      <c r="N44" s="44">
        <f>N45</f>
        <v>0</v>
      </c>
      <c r="O44" s="44">
        <f>O45</f>
        <v>0</v>
      </c>
      <c r="P44" s="31">
        <f t="shared" si="11"/>
        <v>0</v>
      </c>
      <c r="Q44" s="44">
        <f>Q45</f>
        <v>0</v>
      </c>
      <c r="R44" s="44">
        <f>R45</f>
        <v>0</v>
      </c>
      <c r="S44" s="44">
        <f>S45</f>
        <v>0</v>
      </c>
      <c r="X44" s="56">
        <v>3130</v>
      </c>
      <c r="Y44" s="44">
        <f aca="true" t="shared" si="30" ref="Y44:AG44">Y45</f>
        <v>0</v>
      </c>
      <c r="Z44" s="44">
        <f t="shared" si="30"/>
        <v>0</v>
      </c>
      <c r="AA44" s="44">
        <f t="shared" si="30"/>
        <v>0</v>
      </c>
      <c r="AB44" s="44">
        <f t="shared" si="30"/>
        <v>0</v>
      </c>
      <c r="AC44" s="44">
        <f t="shared" si="30"/>
        <v>0</v>
      </c>
      <c r="AD44" s="44">
        <f t="shared" si="30"/>
        <v>0</v>
      </c>
      <c r="AE44" s="44">
        <f t="shared" si="30"/>
        <v>0</v>
      </c>
      <c r="AF44" s="44">
        <f t="shared" si="30"/>
        <v>0</v>
      </c>
      <c r="AG44" s="44">
        <f t="shared" si="30"/>
        <v>0</v>
      </c>
    </row>
    <row r="45" spans="1:33" s="4" customFormat="1" ht="23.25">
      <c r="A45" s="74" t="s">
        <v>79</v>
      </c>
      <c r="B45" s="75">
        <v>3132</v>
      </c>
      <c r="C45" s="30">
        <f t="shared" si="7"/>
        <v>0</v>
      </c>
      <c r="D45" s="31">
        <f t="shared" si="8"/>
        <v>0</v>
      </c>
      <c r="E45" s="33"/>
      <c r="F45" s="33"/>
      <c r="G45" s="33"/>
      <c r="H45" s="31">
        <f t="shared" si="9"/>
        <v>0</v>
      </c>
      <c r="I45" s="33"/>
      <c r="J45" s="33"/>
      <c r="K45" s="33"/>
      <c r="L45" s="31">
        <f t="shared" si="10"/>
        <v>0</v>
      </c>
      <c r="M45" s="33"/>
      <c r="N45" s="33"/>
      <c r="O45" s="33"/>
      <c r="P45" s="31">
        <f t="shared" si="11"/>
        <v>0</v>
      </c>
      <c r="Q45" s="33"/>
      <c r="R45" s="33"/>
      <c r="S45" s="33"/>
      <c r="X45" s="76">
        <v>3132</v>
      </c>
      <c r="Y45" s="33">
        <f>E45+F45</f>
        <v>0</v>
      </c>
      <c r="Z45" s="33">
        <f>D45+I45</f>
        <v>0</v>
      </c>
      <c r="AA45" s="33">
        <f>Z45+J45</f>
        <v>0</v>
      </c>
      <c r="AB45" s="33">
        <f>D45+H45</f>
        <v>0</v>
      </c>
      <c r="AC45" s="33">
        <f>AB45+M45</f>
        <v>0</v>
      </c>
      <c r="AD45" s="33">
        <f>AC45+N45</f>
        <v>0</v>
      </c>
      <c r="AE45" s="33">
        <f>AB45+L45</f>
        <v>0</v>
      </c>
      <c r="AF45" s="33">
        <f>AE45+Q45</f>
        <v>0</v>
      </c>
      <c r="AG45" s="33">
        <f>AF45+R45</f>
        <v>0</v>
      </c>
    </row>
    <row r="46" spans="1:24" s="4" customFormat="1" ht="23.25">
      <c r="A46" s="77"/>
      <c r="B46" s="3"/>
      <c r="C46" s="3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78"/>
      <c r="Q46" s="1"/>
      <c r="R46" s="1"/>
      <c r="S46" s="1"/>
      <c r="X46" s="3"/>
    </row>
    <row r="47" spans="1:24" s="82" customFormat="1" ht="36">
      <c r="A47" s="79" t="s">
        <v>80</v>
      </c>
      <c r="B47" s="80"/>
      <c r="C47" s="80"/>
      <c r="D47" s="80"/>
      <c r="E47" s="80"/>
      <c r="F47" s="80"/>
      <c r="G47" s="80"/>
      <c r="H47" s="80"/>
      <c r="I47" s="80"/>
      <c r="J47" s="81"/>
      <c r="K47" s="81"/>
      <c r="L47" s="81"/>
      <c r="N47" s="81"/>
      <c r="O47" s="83" t="s">
        <v>81</v>
      </c>
      <c r="P47" s="81"/>
      <c r="X47" s="80"/>
    </row>
    <row r="48" spans="1:24" s="82" customFormat="1" ht="18.75">
      <c r="A48" s="79"/>
      <c r="B48" s="80"/>
      <c r="C48" s="80"/>
      <c r="D48" s="80"/>
      <c r="E48" s="80"/>
      <c r="F48" s="80"/>
      <c r="G48" s="80"/>
      <c r="H48" s="80"/>
      <c r="I48" s="80"/>
      <c r="J48" s="84" t="s">
        <v>82</v>
      </c>
      <c r="K48" s="84"/>
      <c r="L48" s="84"/>
      <c r="M48" s="84"/>
      <c r="N48" s="85"/>
      <c r="O48" s="84" t="s">
        <v>83</v>
      </c>
      <c r="P48" s="84"/>
      <c r="X48" s="80"/>
    </row>
    <row r="49" spans="1:24" s="82" customFormat="1" ht="36">
      <c r="A49" s="86" t="s">
        <v>84</v>
      </c>
      <c r="B49" s="80"/>
      <c r="C49" s="80"/>
      <c r="D49" s="80"/>
      <c r="E49" s="80"/>
      <c r="F49" s="80"/>
      <c r="G49" s="80"/>
      <c r="H49" s="80"/>
      <c r="I49" s="80"/>
      <c r="J49" s="81"/>
      <c r="K49" s="81"/>
      <c r="L49" s="81"/>
      <c r="N49" s="81"/>
      <c r="O49" s="83" t="s">
        <v>85</v>
      </c>
      <c r="P49" s="81"/>
      <c r="X49" s="80"/>
    </row>
    <row r="50" spans="10:16" ht="23.25">
      <c r="J50" s="84" t="s">
        <v>82</v>
      </c>
      <c r="K50" s="87"/>
      <c r="L50" s="87"/>
      <c r="M50" s="87"/>
      <c r="N50" s="88"/>
      <c r="O50" s="84" t="s">
        <v>83</v>
      </c>
      <c r="P50" s="87"/>
    </row>
  </sheetData>
  <sheetProtection/>
  <mergeCells count="18">
    <mergeCell ref="A6:A7"/>
    <mergeCell ref="B6:B7"/>
    <mergeCell ref="C6:C7"/>
    <mergeCell ref="A1:S1"/>
    <mergeCell ref="A2:J2"/>
    <mergeCell ref="A3:S3"/>
    <mergeCell ref="B4:N4"/>
    <mergeCell ref="D6:D7"/>
    <mergeCell ref="E6:G6"/>
    <mergeCell ref="H6:H7"/>
    <mergeCell ref="I6:K6"/>
    <mergeCell ref="AA4:AG4"/>
    <mergeCell ref="X6:X7"/>
    <mergeCell ref="L6:L7"/>
    <mergeCell ref="M6:O6"/>
    <mergeCell ref="P6:P7"/>
    <mergeCell ref="Q6:S6"/>
    <mergeCell ref="R4:S4"/>
  </mergeCells>
  <printOptions/>
  <pageMargins left="0" right="0" top="0.3937007874015748" bottom="0.3937007874015748" header="0.1968503937007874" footer="0.1968503937007874"/>
  <pageSetup blackAndWhite="1" fitToHeight="1" fitToWidth="1" horizontalDpi="600" verticalDpi="600" orientation="landscape" paperSize="9" scale="38" r:id="rId1"/>
  <headerFooter alignWithMargins="0">
    <oddFooter>&amp;C&amp;A</oddFoot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Zeros="0" zoomScale="60" zoomScaleNormal="60" zoomScaleSheetLayoutView="50" zoomScalePageLayoutView="0" workbookViewId="0" topLeftCell="A1">
      <pane xSplit="3" ySplit="10" topLeftCell="D11" activePane="bottomRight" state="frozen"/>
      <selection pane="topLeft" activeCell="Q10" sqref="Q10:S10"/>
      <selection pane="topRight" activeCell="Q10" sqref="Q10:S10"/>
      <selection pane="bottomLeft" activeCell="Q10" sqref="Q10:S10"/>
      <selection pane="bottomRight" activeCell="A31" sqref="A31:IV31"/>
    </sheetView>
  </sheetViews>
  <sheetFormatPr defaultColWidth="9.00390625" defaultRowHeight="12.75"/>
  <cols>
    <col min="1" max="1" width="68.625" style="77" customWidth="1"/>
    <col min="2" max="2" width="8.375" style="3" customWidth="1"/>
    <col min="3" max="3" width="17.75390625" style="3" customWidth="1"/>
    <col min="4" max="10" width="17.875" style="3" customWidth="1"/>
    <col min="11" max="19" width="17.875" style="1" customWidth="1"/>
    <col min="20" max="20" width="27.00390625" style="1" customWidth="1"/>
    <col min="21" max="23" width="9.125" style="1" customWidth="1"/>
    <col min="24" max="24" width="8.625" style="3" bestFit="1" customWidth="1"/>
    <col min="25" max="33" width="20.00390625" style="1" customWidth="1"/>
    <col min="34" max="16384" width="9.125" style="1" customWidth="1"/>
  </cols>
  <sheetData>
    <row r="1" spans="1:24" ht="23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X1" s="1"/>
    </row>
    <row r="2" spans="1:24" ht="13.5" customHeight="1">
      <c r="A2" s="292"/>
      <c r="B2" s="303"/>
      <c r="C2" s="303"/>
      <c r="D2" s="303"/>
      <c r="E2" s="303"/>
      <c r="F2" s="303"/>
      <c r="G2" s="303"/>
      <c r="H2" s="303"/>
      <c r="I2" s="303"/>
      <c r="J2" s="303"/>
      <c r="K2" s="4"/>
      <c r="L2" s="4"/>
      <c r="M2" s="4"/>
      <c r="N2" s="4"/>
      <c r="O2" s="5"/>
      <c r="P2" s="4"/>
      <c r="Q2" s="4"/>
      <c r="R2" s="4"/>
      <c r="S2" s="4"/>
      <c r="X2" s="1"/>
    </row>
    <row r="3" spans="1:19" s="4" customFormat="1" ht="23.2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33" s="4" customFormat="1" ht="30">
      <c r="A4" s="6" t="s">
        <v>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R4" s="296" t="s">
        <v>3</v>
      </c>
      <c r="S4" s="296"/>
      <c r="Y4" s="7" t="str">
        <f>A4</f>
        <v>1011020</v>
      </c>
      <c r="AA4" s="292" t="str">
        <f>A1</f>
        <v>ЗОШ-25</v>
      </c>
      <c r="AB4" s="292"/>
      <c r="AC4" s="292"/>
      <c r="AD4" s="292"/>
      <c r="AE4" s="292"/>
      <c r="AF4" s="292"/>
      <c r="AG4" s="292"/>
    </row>
    <row r="5" spans="1:24" s="4" customFormat="1" ht="22.5" customHeight="1">
      <c r="A5" s="8"/>
      <c r="B5" s="9"/>
      <c r="C5" s="10">
        <f aca="true" t="shared" si="0" ref="C5:S5">C16-C10</f>
        <v>3839900</v>
      </c>
      <c r="D5" s="11">
        <f t="shared" si="0"/>
        <v>958300</v>
      </c>
      <c r="E5" s="12">
        <f t="shared" si="0"/>
        <v>320300</v>
      </c>
      <c r="F5" s="11">
        <f t="shared" si="0"/>
        <v>319000</v>
      </c>
      <c r="G5" s="11">
        <f t="shared" si="0"/>
        <v>319000</v>
      </c>
      <c r="H5" s="12">
        <f t="shared" si="0"/>
        <v>962100</v>
      </c>
      <c r="I5" s="12">
        <f t="shared" si="0"/>
        <v>319500</v>
      </c>
      <c r="J5" s="12">
        <f t="shared" si="0"/>
        <v>342000</v>
      </c>
      <c r="K5" s="12">
        <f t="shared" si="0"/>
        <v>300600</v>
      </c>
      <c r="L5" s="12">
        <f t="shared" si="0"/>
        <v>962900</v>
      </c>
      <c r="M5" s="12">
        <f t="shared" si="0"/>
        <v>319400</v>
      </c>
      <c r="N5" s="12">
        <f t="shared" si="0"/>
        <v>323300</v>
      </c>
      <c r="O5" s="12">
        <f t="shared" si="0"/>
        <v>320200</v>
      </c>
      <c r="P5" s="10">
        <f t="shared" si="0"/>
        <v>956600</v>
      </c>
      <c r="Q5" s="12">
        <f t="shared" si="0"/>
        <v>319400</v>
      </c>
      <c r="R5" s="10">
        <f t="shared" si="0"/>
        <v>319100</v>
      </c>
      <c r="S5" s="12">
        <f t="shared" si="0"/>
        <v>318100</v>
      </c>
      <c r="X5" s="9"/>
    </row>
    <row r="6" spans="1:24" s="4" customFormat="1" ht="23.25">
      <c r="A6" s="297" t="s">
        <v>4</v>
      </c>
      <c r="B6" s="293" t="s">
        <v>5</v>
      </c>
      <c r="C6" s="300" t="s">
        <v>6</v>
      </c>
      <c r="D6" s="294" t="s">
        <v>7</v>
      </c>
      <c r="E6" s="291" t="s">
        <v>8</v>
      </c>
      <c r="F6" s="291"/>
      <c r="G6" s="291"/>
      <c r="H6" s="294" t="s">
        <v>9</v>
      </c>
      <c r="I6" s="291" t="s">
        <v>8</v>
      </c>
      <c r="J6" s="291"/>
      <c r="K6" s="291"/>
      <c r="L6" s="294" t="s">
        <v>10</v>
      </c>
      <c r="M6" s="291" t="s">
        <v>8</v>
      </c>
      <c r="N6" s="291"/>
      <c r="O6" s="291"/>
      <c r="P6" s="294" t="s">
        <v>11</v>
      </c>
      <c r="Q6" s="291" t="s">
        <v>8</v>
      </c>
      <c r="R6" s="291"/>
      <c r="S6" s="291"/>
      <c r="X6" s="293" t="s">
        <v>5</v>
      </c>
    </row>
    <row r="7" spans="1:33" s="4" customFormat="1" ht="24" thickBot="1">
      <c r="A7" s="298"/>
      <c r="B7" s="299"/>
      <c r="C7" s="301"/>
      <c r="D7" s="295"/>
      <c r="E7" s="15" t="s">
        <v>12</v>
      </c>
      <c r="F7" s="15" t="s">
        <v>13</v>
      </c>
      <c r="G7" s="14" t="s">
        <v>14</v>
      </c>
      <c r="H7" s="295"/>
      <c r="I7" s="15" t="s">
        <v>15</v>
      </c>
      <c r="J7" s="15" t="s">
        <v>16</v>
      </c>
      <c r="K7" s="14" t="s">
        <v>17</v>
      </c>
      <c r="L7" s="295"/>
      <c r="M7" s="15" t="s">
        <v>18</v>
      </c>
      <c r="N7" s="15" t="s">
        <v>19</v>
      </c>
      <c r="O7" s="14" t="s">
        <v>20</v>
      </c>
      <c r="P7" s="295"/>
      <c r="Q7" s="15" t="s">
        <v>21</v>
      </c>
      <c r="R7" s="15" t="s">
        <v>22</v>
      </c>
      <c r="S7" s="14" t="s">
        <v>23</v>
      </c>
      <c r="X7" s="291"/>
      <c r="Y7" s="16" t="s">
        <v>24</v>
      </c>
      <c r="Z7" s="16" t="s">
        <v>25</v>
      </c>
      <c r="AA7" s="16" t="s">
        <v>26</v>
      </c>
      <c r="AB7" s="16" t="s">
        <v>27</v>
      </c>
      <c r="AC7" s="16" t="s">
        <v>28</v>
      </c>
      <c r="AD7" s="16" t="s">
        <v>29</v>
      </c>
      <c r="AE7" s="16" t="s">
        <v>30</v>
      </c>
      <c r="AF7" s="16" t="s">
        <v>31</v>
      </c>
      <c r="AG7" s="16" t="s">
        <v>32</v>
      </c>
    </row>
    <row r="8" spans="1:33" s="4" customFormat="1" ht="24.75" thickBot="1" thickTop="1">
      <c r="A8" s="17">
        <v>1</v>
      </c>
      <c r="B8" s="17">
        <v>2</v>
      </c>
      <c r="C8" s="18">
        <v>3</v>
      </c>
      <c r="D8" s="19">
        <v>4</v>
      </c>
      <c r="E8" s="20">
        <v>5</v>
      </c>
      <c r="F8" s="20">
        <v>6</v>
      </c>
      <c r="G8" s="20">
        <v>7</v>
      </c>
      <c r="H8" s="19">
        <v>8</v>
      </c>
      <c r="I8" s="20" t="s">
        <v>33</v>
      </c>
      <c r="J8" s="20" t="s">
        <v>34</v>
      </c>
      <c r="K8" s="20">
        <v>11</v>
      </c>
      <c r="L8" s="19">
        <v>12</v>
      </c>
      <c r="M8" s="20" t="s">
        <v>35</v>
      </c>
      <c r="N8" s="20" t="s">
        <v>36</v>
      </c>
      <c r="O8" s="20">
        <v>15</v>
      </c>
      <c r="P8" s="19">
        <v>16</v>
      </c>
      <c r="Q8" s="20" t="s">
        <v>37</v>
      </c>
      <c r="R8" s="20" t="s">
        <v>38</v>
      </c>
      <c r="S8" s="20">
        <v>19</v>
      </c>
      <c r="X8" s="21">
        <v>2</v>
      </c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ht="24" thickTop="1">
      <c r="A9" s="22" t="s">
        <v>39</v>
      </c>
      <c r="B9" s="23" t="s">
        <v>40</v>
      </c>
      <c r="C9" s="24">
        <f aca="true" t="shared" si="1" ref="C9:C14">SUM(D9,H9,L9,P9)</f>
        <v>2000</v>
      </c>
      <c r="D9" s="24">
        <f aca="true" t="shared" si="2" ref="D9:D14">SUM(E9:G9)</f>
        <v>2000</v>
      </c>
      <c r="E9" s="25">
        <f>SUM(E10:E10)</f>
        <v>600</v>
      </c>
      <c r="F9" s="25">
        <f>SUM(F10:F10)</f>
        <v>700</v>
      </c>
      <c r="G9" s="25">
        <f>SUM(G10:G10)</f>
        <v>700</v>
      </c>
      <c r="H9" s="25">
        <f aca="true" t="shared" si="3" ref="H9:H14">SUM(I9:K9)</f>
        <v>0</v>
      </c>
      <c r="I9" s="25">
        <f>SUM(I10:I10)</f>
        <v>0</v>
      </c>
      <c r="J9" s="25">
        <f>SUM(J10:J10)</f>
        <v>0</v>
      </c>
      <c r="K9" s="25">
        <f>SUM(K10:K10)</f>
        <v>0</v>
      </c>
      <c r="L9" s="25">
        <f aca="true" t="shared" si="4" ref="L9:L14">SUM(M9:O9)</f>
        <v>0</v>
      </c>
      <c r="M9" s="25">
        <f>SUM(M10:M10)</f>
        <v>0</v>
      </c>
      <c r="N9" s="25">
        <f>SUM(N10:N10)</f>
        <v>0</v>
      </c>
      <c r="O9" s="25">
        <f>SUM(O10:O10)</f>
        <v>0</v>
      </c>
      <c r="P9" s="25">
        <f aca="true" t="shared" si="5" ref="P9:P14">SUM(Q9:S9)</f>
        <v>0</v>
      </c>
      <c r="Q9" s="25">
        <f>SUM(Q10:Q10)</f>
        <v>0</v>
      </c>
      <c r="R9" s="25">
        <f>SUM(R10:R10)</f>
        <v>0</v>
      </c>
      <c r="S9" s="25">
        <f>SUM(S10:S10)</f>
        <v>0</v>
      </c>
      <c r="X9" s="26" t="s">
        <v>40</v>
      </c>
      <c r="Y9" s="27">
        <f aca="true" t="shared" si="6" ref="Y9:AG9">SUM(Y10:Y10)</f>
        <v>1300</v>
      </c>
      <c r="Z9" s="27">
        <f t="shared" si="6"/>
        <v>2000</v>
      </c>
      <c r="AA9" s="27">
        <f t="shared" si="6"/>
        <v>2000</v>
      </c>
      <c r="AB9" s="27">
        <f t="shared" si="6"/>
        <v>2000</v>
      </c>
      <c r="AC9" s="27">
        <f t="shared" si="6"/>
        <v>2000</v>
      </c>
      <c r="AD9" s="27">
        <f t="shared" si="6"/>
        <v>2000</v>
      </c>
      <c r="AE9" s="27">
        <f t="shared" si="6"/>
        <v>2000</v>
      </c>
      <c r="AF9" s="27">
        <f t="shared" si="6"/>
        <v>2000</v>
      </c>
      <c r="AG9" s="27">
        <f t="shared" si="6"/>
        <v>2000</v>
      </c>
    </row>
    <row r="10" spans="1:33" s="4" customFormat="1" ht="23.25">
      <c r="A10" s="28" t="s">
        <v>41</v>
      </c>
      <c r="B10" s="29" t="s">
        <v>40</v>
      </c>
      <c r="C10" s="30">
        <f t="shared" si="1"/>
        <v>2000</v>
      </c>
      <c r="D10" s="31">
        <f t="shared" si="2"/>
        <v>2000</v>
      </c>
      <c r="E10" s="32">
        <v>600</v>
      </c>
      <c r="F10" s="32">
        <v>700</v>
      </c>
      <c r="G10" s="32">
        <v>700</v>
      </c>
      <c r="H10" s="31">
        <f t="shared" si="3"/>
        <v>0</v>
      </c>
      <c r="I10" s="32">
        <v>0</v>
      </c>
      <c r="J10" s="32">
        <v>0</v>
      </c>
      <c r="K10" s="32">
        <v>0</v>
      </c>
      <c r="L10" s="31">
        <f t="shared" si="4"/>
        <v>0</v>
      </c>
      <c r="M10" s="33">
        <v>0</v>
      </c>
      <c r="N10" s="33">
        <v>0</v>
      </c>
      <c r="O10" s="33">
        <v>0</v>
      </c>
      <c r="P10" s="31">
        <f t="shared" si="5"/>
        <v>0</v>
      </c>
      <c r="Q10" s="33">
        <v>0</v>
      </c>
      <c r="R10" s="33">
        <v>0</v>
      </c>
      <c r="S10" s="33">
        <v>0</v>
      </c>
      <c r="T10" s="34"/>
      <c r="X10" s="13" t="s">
        <v>40</v>
      </c>
      <c r="Y10" s="35">
        <f>E10+F10</f>
        <v>1300</v>
      </c>
      <c r="Z10" s="35">
        <f>D10+I10</f>
        <v>2000</v>
      </c>
      <c r="AA10" s="35">
        <f>Z10+J10</f>
        <v>2000</v>
      </c>
      <c r="AB10" s="35">
        <f>D10+H10</f>
        <v>2000</v>
      </c>
      <c r="AC10" s="35">
        <f>AB10+M10</f>
        <v>2000</v>
      </c>
      <c r="AD10" s="35">
        <f>AC10+N10</f>
        <v>2000</v>
      </c>
      <c r="AE10" s="35">
        <f>AB10+L10</f>
        <v>2000</v>
      </c>
      <c r="AF10" s="35">
        <f>AE10+Q10</f>
        <v>2000</v>
      </c>
      <c r="AG10" s="35">
        <f>AF10+R10</f>
        <v>2000</v>
      </c>
    </row>
    <row r="11" spans="1:33" s="40" customFormat="1" ht="36">
      <c r="A11" s="36" t="s">
        <v>42</v>
      </c>
      <c r="B11" s="37" t="s">
        <v>40</v>
      </c>
      <c r="C11" s="30">
        <f t="shared" si="1"/>
        <v>0</v>
      </c>
      <c r="D11" s="31">
        <f t="shared" si="2"/>
        <v>0</v>
      </c>
      <c r="E11" s="38"/>
      <c r="F11" s="38"/>
      <c r="G11" s="38"/>
      <c r="H11" s="31">
        <f t="shared" si="3"/>
        <v>0</v>
      </c>
      <c r="I11" s="38"/>
      <c r="J11" s="38"/>
      <c r="K11" s="38"/>
      <c r="L11" s="31">
        <f t="shared" si="4"/>
        <v>0</v>
      </c>
      <c r="M11" s="38"/>
      <c r="N11" s="38"/>
      <c r="O11" s="38"/>
      <c r="P11" s="31">
        <f t="shared" si="5"/>
        <v>0</v>
      </c>
      <c r="Q11" s="38"/>
      <c r="R11" s="38"/>
      <c r="S11" s="38"/>
      <c r="T11" s="39"/>
      <c r="X11" s="41" t="s">
        <v>40</v>
      </c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4" customFormat="1" ht="36">
      <c r="A12" s="42" t="s">
        <v>43</v>
      </c>
      <c r="B12" s="43" t="s">
        <v>40</v>
      </c>
      <c r="C12" s="30">
        <f t="shared" si="1"/>
        <v>0</v>
      </c>
      <c r="D12" s="31">
        <f t="shared" si="2"/>
        <v>0</v>
      </c>
      <c r="E12" s="44"/>
      <c r="F12" s="44"/>
      <c r="G12" s="44"/>
      <c r="H12" s="31">
        <f t="shared" si="3"/>
        <v>0</v>
      </c>
      <c r="I12" s="44"/>
      <c r="J12" s="44"/>
      <c r="K12" s="44"/>
      <c r="L12" s="31">
        <f t="shared" si="4"/>
        <v>0</v>
      </c>
      <c r="M12" s="44"/>
      <c r="N12" s="44"/>
      <c r="O12" s="44"/>
      <c r="P12" s="31">
        <f t="shared" si="5"/>
        <v>0</v>
      </c>
      <c r="Q12" s="44"/>
      <c r="R12" s="44"/>
      <c r="S12" s="44"/>
      <c r="T12" s="34"/>
      <c r="X12" s="45" t="s">
        <v>40</v>
      </c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s="40" customFormat="1" ht="23.25">
      <c r="A13" s="46" t="s">
        <v>44</v>
      </c>
      <c r="B13" s="47" t="s">
        <v>40</v>
      </c>
      <c r="C13" s="30">
        <f t="shared" si="1"/>
        <v>0</v>
      </c>
      <c r="D13" s="31">
        <f t="shared" si="2"/>
        <v>0</v>
      </c>
      <c r="E13" s="35"/>
      <c r="F13" s="35"/>
      <c r="G13" s="35"/>
      <c r="H13" s="31">
        <f t="shared" si="3"/>
        <v>0</v>
      </c>
      <c r="I13" s="35"/>
      <c r="J13" s="35"/>
      <c r="K13" s="35"/>
      <c r="L13" s="31">
        <f t="shared" si="4"/>
        <v>0</v>
      </c>
      <c r="M13" s="35"/>
      <c r="N13" s="35"/>
      <c r="O13" s="35"/>
      <c r="P13" s="31">
        <f t="shared" si="5"/>
        <v>0</v>
      </c>
      <c r="Q13" s="35"/>
      <c r="R13" s="35"/>
      <c r="S13" s="35"/>
      <c r="T13" s="39"/>
      <c r="X13" s="48" t="s">
        <v>40</v>
      </c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4" customFormat="1" ht="23.25">
      <c r="A14" s="46" t="s">
        <v>45</v>
      </c>
      <c r="B14" s="47" t="s">
        <v>40</v>
      </c>
      <c r="C14" s="30">
        <f t="shared" si="1"/>
        <v>0</v>
      </c>
      <c r="D14" s="31">
        <f t="shared" si="2"/>
        <v>0</v>
      </c>
      <c r="E14" s="35"/>
      <c r="F14" s="35"/>
      <c r="G14" s="35"/>
      <c r="H14" s="31">
        <f t="shared" si="3"/>
        <v>0</v>
      </c>
      <c r="I14" s="35"/>
      <c r="J14" s="35"/>
      <c r="K14" s="35"/>
      <c r="L14" s="31">
        <f t="shared" si="4"/>
        <v>0</v>
      </c>
      <c r="M14" s="35"/>
      <c r="N14" s="35"/>
      <c r="O14" s="35"/>
      <c r="P14" s="31">
        <f t="shared" si="5"/>
        <v>0</v>
      </c>
      <c r="Q14" s="35"/>
      <c r="R14" s="35"/>
      <c r="S14" s="35"/>
      <c r="T14" s="34"/>
      <c r="X14" s="48" t="s">
        <v>40</v>
      </c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4" customFormat="1" ht="23.25">
      <c r="A15" s="49"/>
      <c r="B15" s="47"/>
      <c r="C15" s="30"/>
      <c r="D15" s="31"/>
      <c r="E15" s="50"/>
      <c r="F15" s="50"/>
      <c r="G15" s="50"/>
      <c r="H15" s="31"/>
      <c r="I15" s="50"/>
      <c r="J15" s="50"/>
      <c r="K15" s="50"/>
      <c r="L15" s="31"/>
      <c r="M15" s="50"/>
      <c r="N15" s="50"/>
      <c r="O15" s="50"/>
      <c r="P15" s="31"/>
      <c r="Q15" s="50"/>
      <c r="R15" s="50"/>
      <c r="S15" s="50"/>
      <c r="T15" s="34"/>
      <c r="X15" s="48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" customFormat="1" ht="23.25">
      <c r="A16" s="51" t="s">
        <v>46</v>
      </c>
      <c r="B16" s="52" t="s">
        <v>40</v>
      </c>
      <c r="C16" s="53">
        <f aca="true" t="shared" si="7" ref="C16:C45">SUM(D16,H16,L16,P16)</f>
        <v>3841900</v>
      </c>
      <c r="D16" s="53">
        <f aca="true" t="shared" si="8" ref="D16:D45">SUM(E16:G16)</f>
        <v>960300</v>
      </c>
      <c r="E16" s="53">
        <f>SUM(E17,E41)</f>
        <v>320900</v>
      </c>
      <c r="F16" s="53">
        <f>SUM(F17,F41)</f>
        <v>319700</v>
      </c>
      <c r="G16" s="53">
        <f>SUM(G17,G41)</f>
        <v>319700</v>
      </c>
      <c r="H16" s="53">
        <f aca="true" t="shared" si="9" ref="H16:H45">SUM(I16:K16)</f>
        <v>962100</v>
      </c>
      <c r="I16" s="53">
        <f>SUM(I17,I41)</f>
        <v>319500</v>
      </c>
      <c r="J16" s="53">
        <f>SUM(J17,J41)</f>
        <v>342000</v>
      </c>
      <c r="K16" s="53">
        <f>SUM(K17,K41)</f>
        <v>300600</v>
      </c>
      <c r="L16" s="53">
        <f aca="true" t="shared" si="10" ref="L16:L45">SUM(M16:O16)</f>
        <v>962900</v>
      </c>
      <c r="M16" s="53">
        <f>SUM(M17,M41)</f>
        <v>319400</v>
      </c>
      <c r="N16" s="53">
        <f>SUM(N17,N41)</f>
        <v>323300</v>
      </c>
      <c r="O16" s="53">
        <f>SUM(O17,O41)</f>
        <v>320200</v>
      </c>
      <c r="P16" s="53">
        <f aca="true" t="shared" si="11" ref="P16:P45">SUM(Q16:S16)</f>
        <v>956600</v>
      </c>
      <c r="Q16" s="53">
        <f>SUM(Q17,Q41)</f>
        <v>319400</v>
      </c>
      <c r="R16" s="53">
        <f>SUM(R17,R41)</f>
        <v>319100</v>
      </c>
      <c r="S16" s="53">
        <f>SUM(S17,S41)</f>
        <v>318100</v>
      </c>
      <c r="T16" s="34"/>
      <c r="X16" s="54" t="s">
        <v>40</v>
      </c>
      <c r="Y16" s="53">
        <f aca="true" t="shared" si="12" ref="Y16:AG16">SUM(Y17,Y41)</f>
        <v>640600</v>
      </c>
      <c r="Z16" s="53">
        <f t="shared" si="12"/>
        <v>1279800</v>
      </c>
      <c r="AA16" s="53">
        <f t="shared" si="12"/>
        <v>1621800</v>
      </c>
      <c r="AB16" s="53">
        <f t="shared" si="12"/>
        <v>1922400</v>
      </c>
      <c r="AC16" s="53">
        <f t="shared" si="12"/>
        <v>2241800</v>
      </c>
      <c r="AD16" s="53">
        <f t="shared" si="12"/>
        <v>2565100</v>
      </c>
      <c r="AE16" s="53">
        <f t="shared" si="12"/>
        <v>2885300</v>
      </c>
      <c r="AF16" s="53">
        <f t="shared" si="12"/>
        <v>3204700</v>
      </c>
      <c r="AG16" s="53">
        <f t="shared" si="12"/>
        <v>3523800</v>
      </c>
    </row>
    <row r="17" spans="1:33" s="4" customFormat="1" ht="23.25">
      <c r="A17" s="55" t="s">
        <v>47</v>
      </c>
      <c r="B17" s="56">
        <v>2000</v>
      </c>
      <c r="C17" s="30">
        <f t="shared" si="7"/>
        <v>3841900</v>
      </c>
      <c r="D17" s="31">
        <f t="shared" si="8"/>
        <v>960300</v>
      </c>
      <c r="E17" s="57">
        <f>E18+E23+E37+E40</f>
        <v>320900</v>
      </c>
      <c r="F17" s="57">
        <f>F18+F23+F37+F40</f>
        <v>319700</v>
      </c>
      <c r="G17" s="57">
        <f>G18+G23+G37+G40</f>
        <v>319700</v>
      </c>
      <c r="H17" s="31">
        <f t="shared" si="9"/>
        <v>962100</v>
      </c>
      <c r="I17" s="57">
        <f>I18+I23+I37+I40</f>
        <v>319500</v>
      </c>
      <c r="J17" s="57">
        <f>J18+J23+J37+J40</f>
        <v>342000</v>
      </c>
      <c r="K17" s="57">
        <f>K18+K23+K37+K40</f>
        <v>300600</v>
      </c>
      <c r="L17" s="31">
        <f t="shared" si="10"/>
        <v>962900</v>
      </c>
      <c r="M17" s="57">
        <f>M18+M23+M37+M40</f>
        <v>319400</v>
      </c>
      <c r="N17" s="57">
        <f>N18+N23+N37+N40</f>
        <v>323300</v>
      </c>
      <c r="O17" s="57">
        <f>O18+O23+O37+O40</f>
        <v>320200</v>
      </c>
      <c r="P17" s="31">
        <f t="shared" si="11"/>
        <v>956600</v>
      </c>
      <c r="Q17" s="57">
        <f>Q18+Q23+Q37+Q40</f>
        <v>319400</v>
      </c>
      <c r="R17" s="57">
        <f>R18+R23+R37+R40</f>
        <v>319100</v>
      </c>
      <c r="S17" s="57">
        <f>S18+S23+S37+S40</f>
        <v>318100</v>
      </c>
      <c r="T17" s="34"/>
      <c r="X17" s="56">
        <v>2000</v>
      </c>
      <c r="Y17" s="57">
        <f aca="true" t="shared" si="13" ref="Y17:AG17">Y18+Y23+Y37+Y40</f>
        <v>640600</v>
      </c>
      <c r="Z17" s="57">
        <f t="shared" si="13"/>
        <v>1279800</v>
      </c>
      <c r="AA17" s="57">
        <f t="shared" si="13"/>
        <v>1621800</v>
      </c>
      <c r="AB17" s="57">
        <f t="shared" si="13"/>
        <v>1922400</v>
      </c>
      <c r="AC17" s="57">
        <f t="shared" si="13"/>
        <v>2241800</v>
      </c>
      <c r="AD17" s="57">
        <f t="shared" si="13"/>
        <v>2565100</v>
      </c>
      <c r="AE17" s="57">
        <f t="shared" si="13"/>
        <v>2885300</v>
      </c>
      <c r="AF17" s="57">
        <f t="shared" si="13"/>
        <v>3204700</v>
      </c>
      <c r="AG17" s="57">
        <f t="shared" si="13"/>
        <v>3523800</v>
      </c>
    </row>
    <row r="18" spans="1:33" s="4" customFormat="1" ht="23.25">
      <c r="A18" s="58" t="s">
        <v>48</v>
      </c>
      <c r="B18" s="59" t="s">
        <v>49</v>
      </c>
      <c r="C18" s="30">
        <f t="shared" si="7"/>
        <v>3839900</v>
      </c>
      <c r="D18" s="31">
        <f t="shared" si="8"/>
        <v>958300</v>
      </c>
      <c r="E18" s="57">
        <f>E19+E22</f>
        <v>320300</v>
      </c>
      <c r="F18" s="57">
        <f>F19+F22</f>
        <v>319000</v>
      </c>
      <c r="G18" s="57">
        <f>G19+G22</f>
        <v>319000</v>
      </c>
      <c r="H18" s="31">
        <f t="shared" si="9"/>
        <v>962100</v>
      </c>
      <c r="I18" s="57">
        <f>I19+I22</f>
        <v>319500</v>
      </c>
      <c r="J18" s="57">
        <f>J19+J22</f>
        <v>342000</v>
      </c>
      <c r="K18" s="57">
        <f>K19+K22</f>
        <v>300600</v>
      </c>
      <c r="L18" s="31">
        <f t="shared" si="10"/>
        <v>962900</v>
      </c>
      <c r="M18" s="57">
        <f>M19+M22</f>
        <v>319400</v>
      </c>
      <c r="N18" s="57">
        <f>N19+N22</f>
        <v>323300</v>
      </c>
      <c r="O18" s="57">
        <f>O19+O22</f>
        <v>320200</v>
      </c>
      <c r="P18" s="31">
        <f t="shared" si="11"/>
        <v>956600</v>
      </c>
      <c r="Q18" s="57">
        <f>Q19+Q22</f>
        <v>319400</v>
      </c>
      <c r="R18" s="57">
        <f>R19+R22</f>
        <v>319100</v>
      </c>
      <c r="S18" s="57">
        <f>S19+S22</f>
        <v>318100</v>
      </c>
      <c r="T18" s="34"/>
      <c r="X18" s="59" t="s">
        <v>49</v>
      </c>
      <c r="Y18" s="57">
        <f aca="true" t="shared" si="14" ref="Y18:AG18">Y19+Y22</f>
        <v>639300</v>
      </c>
      <c r="Z18" s="57">
        <f t="shared" si="14"/>
        <v>1277800</v>
      </c>
      <c r="AA18" s="57">
        <f t="shared" si="14"/>
        <v>1619800</v>
      </c>
      <c r="AB18" s="57">
        <f t="shared" si="14"/>
        <v>1920400</v>
      </c>
      <c r="AC18" s="57">
        <f t="shared" si="14"/>
        <v>2239800</v>
      </c>
      <c r="AD18" s="57">
        <f t="shared" si="14"/>
        <v>2563100</v>
      </c>
      <c r="AE18" s="57">
        <f t="shared" si="14"/>
        <v>2883300</v>
      </c>
      <c r="AF18" s="57">
        <f t="shared" si="14"/>
        <v>3202700</v>
      </c>
      <c r="AG18" s="57">
        <f t="shared" si="14"/>
        <v>3521800</v>
      </c>
    </row>
    <row r="19" spans="1:33" s="4" customFormat="1" ht="23.25">
      <c r="A19" s="58" t="s">
        <v>50</v>
      </c>
      <c r="B19" s="56">
        <v>2110</v>
      </c>
      <c r="C19" s="30">
        <f t="shared" si="7"/>
        <v>3147500</v>
      </c>
      <c r="D19" s="31">
        <f t="shared" si="8"/>
        <v>785500</v>
      </c>
      <c r="E19" s="57">
        <f>SUM(E20:E21)</f>
        <v>262500</v>
      </c>
      <c r="F19" s="57">
        <f>SUM(F20:F21)</f>
        <v>261500</v>
      </c>
      <c r="G19" s="57">
        <f>SUM(G20:G21)</f>
        <v>261500</v>
      </c>
      <c r="H19" s="31">
        <f t="shared" si="9"/>
        <v>788600</v>
      </c>
      <c r="I19" s="57">
        <f>SUM(I20:I21)</f>
        <v>261900</v>
      </c>
      <c r="J19" s="57">
        <f>SUM(J20:J21)</f>
        <v>280300</v>
      </c>
      <c r="K19" s="57">
        <f>SUM(K20:K21)</f>
        <v>246400</v>
      </c>
      <c r="L19" s="31">
        <f t="shared" si="10"/>
        <v>789300</v>
      </c>
      <c r="M19" s="57">
        <f>SUM(M20:M21)</f>
        <v>261800</v>
      </c>
      <c r="N19" s="57">
        <f>SUM(N20:N21)</f>
        <v>265000</v>
      </c>
      <c r="O19" s="57">
        <f>SUM(O20:O21)</f>
        <v>262500</v>
      </c>
      <c r="P19" s="31">
        <f t="shared" si="11"/>
        <v>784100</v>
      </c>
      <c r="Q19" s="57">
        <f>SUM(Q20:Q21)</f>
        <v>261800</v>
      </c>
      <c r="R19" s="57">
        <f>SUM(R20:R21)</f>
        <v>261600</v>
      </c>
      <c r="S19" s="57">
        <f>SUM(S20:S21)</f>
        <v>260700</v>
      </c>
      <c r="T19" s="34"/>
      <c r="X19" s="56">
        <v>2110</v>
      </c>
      <c r="Y19" s="57">
        <f aca="true" t="shared" si="15" ref="Y19:AG19">SUM(Y20:Y21)</f>
        <v>524000</v>
      </c>
      <c r="Z19" s="57">
        <f t="shared" si="15"/>
        <v>1047400</v>
      </c>
      <c r="AA19" s="57">
        <f t="shared" si="15"/>
        <v>1327700</v>
      </c>
      <c r="AB19" s="57">
        <f t="shared" si="15"/>
        <v>1574100</v>
      </c>
      <c r="AC19" s="57">
        <f t="shared" si="15"/>
        <v>1835900</v>
      </c>
      <c r="AD19" s="57">
        <f t="shared" si="15"/>
        <v>2100900</v>
      </c>
      <c r="AE19" s="57">
        <f t="shared" si="15"/>
        <v>2363400</v>
      </c>
      <c r="AF19" s="57">
        <f t="shared" si="15"/>
        <v>2625200</v>
      </c>
      <c r="AG19" s="57">
        <f t="shared" si="15"/>
        <v>2886800</v>
      </c>
    </row>
    <row r="20" spans="1:33" s="4" customFormat="1" ht="23.25">
      <c r="A20" s="60" t="s">
        <v>51</v>
      </c>
      <c r="B20" s="61">
        <v>2111</v>
      </c>
      <c r="C20" s="30">
        <f t="shared" si="7"/>
        <v>3147500</v>
      </c>
      <c r="D20" s="31">
        <f t="shared" si="8"/>
        <v>785500</v>
      </c>
      <c r="E20" s="32">
        <v>262500</v>
      </c>
      <c r="F20" s="32">
        <v>261500</v>
      </c>
      <c r="G20" s="32">
        <v>261500</v>
      </c>
      <c r="H20" s="31">
        <f t="shared" si="9"/>
        <v>788600</v>
      </c>
      <c r="I20" s="32">
        <v>261900</v>
      </c>
      <c r="J20" s="32">
        <v>280300</v>
      </c>
      <c r="K20" s="32">
        <v>246400</v>
      </c>
      <c r="L20" s="31">
        <f t="shared" si="10"/>
        <v>789300</v>
      </c>
      <c r="M20" s="32">
        <v>261800</v>
      </c>
      <c r="N20" s="32">
        <v>265000</v>
      </c>
      <c r="O20" s="32">
        <v>262500</v>
      </c>
      <c r="P20" s="31">
        <f t="shared" si="11"/>
        <v>784100</v>
      </c>
      <c r="Q20" s="32">
        <v>261800</v>
      </c>
      <c r="R20" s="32">
        <v>261600</v>
      </c>
      <c r="S20" s="32">
        <v>260700</v>
      </c>
      <c r="T20" s="34"/>
      <c r="X20" s="61">
        <v>2111</v>
      </c>
      <c r="Y20" s="35">
        <f>E20+F20</f>
        <v>524000</v>
      </c>
      <c r="Z20" s="35">
        <f>D20+I20</f>
        <v>1047400</v>
      </c>
      <c r="AA20" s="35">
        <f>Z20+J20</f>
        <v>1327700</v>
      </c>
      <c r="AB20" s="35">
        <f>D20+H20</f>
        <v>1574100</v>
      </c>
      <c r="AC20" s="35">
        <f aca="true" t="shared" si="16" ref="AC20:AD22">AB20+M20</f>
        <v>1835900</v>
      </c>
      <c r="AD20" s="35">
        <f t="shared" si="16"/>
        <v>2100900</v>
      </c>
      <c r="AE20" s="35">
        <f>AB20+L20</f>
        <v>2363400</v>
      </c>
      <c r="AF20" s="35">
        <f aca="true" t="shared" si="17" ref="AF20:AG22">AE20+Q20</f>
        <v>2625200</v>
      </c>
      <c r="AG20" s="35">
        <f t="shared" si="17"/>
        <v>2886800</v>
      </c>
    </row>
    <row r="21" spans="1:33" s="4" customFormat="1" ht="23.25">
      <c r="A21" s="62" t="s">
        <v>52</v>
      </c>
      <c r="B21" s="63" t="s">
        <v>53</v>
      </c>
      <c r="C21" s="30">
        <f t="shared" si="7"/>
        <v>0</v>
      </c>
      <c r="D21" s="31">
        <f t="shared" si="8"/>
        <v>0</v>
      </c>
      <c r="E21" s="32"/>
      <c r="F21" s="32"/>
      <c r="G21" s="32"/>
      <c r="H21" s="31">
        <f t="shared" si="9"/>
        <v>0</v>
      </c>
      <c r="I21" s="32"/>
      <c r="J21" s="32"/>
      <c r="K21" s="32"/>
      <c r="L21" s="31">
        <f t="shared" si="10"/>
        <v>0</v>
      </c>
      <c r="M21" s="32"/>
      <c r="N21" s="32"/>
      <c r="O21" s="32"/>
      <c r="P21" s="31">
        <f t="shared" si="11"/>
        <v>0</v>
      </c>
      <c r="Q21" s="32"/>
      <c r="R21" s="32"/>
      <c r="S21" s="32"/>
      <c r="T21" s="34"/>
      <c r="X21" s="63" t="s">
        <v>53</v>
      </c>
      <c r="Y21" s="35">
        <f>E21+F21</f>
        <v>0</v>
      </c>
      <c r="Z21" s="35">
        <f>D21+I21</f>
        <v>0</v>
      </c>
      <c r="AA21" s="35">
        <f>Z21+J21</f>
        <v>0</v>
      </c>
      <c r="AB21" s="35">
        <f>D21+H21</f>
        <v>0</v>
      </c>
      <c r="AC21" s="35">
        <f t="shared" si="16"/>
        <v>0</v>
      </c>
      <c r="AD21" s="35">
        <f t="shared" si="16"/>
        <v>0</v>
      </c>
      <c r="AE21" s="35">
        <f>AB21+L21</f>
        <v>0</v>
      </c>
      <c r="AF21" s="35">
        <f t="shared" si="17"/>
        <v>0</v>
      </c>
      <c r="AG21" s="35">
        <f t="shared" si="17"/>
        <v>0</v>
      </c>
    </row>
    <row r="22" spans="1:33" s="4" customFormat="1" ht="23.25">
      <c r="A22" s="64" t="s">
        <v>54</v>
      </c>
      <c r="B22" s="29">
        <v>2120</v>
      </c>
      <c r="C22" s="30">
        <f t="shared" si="7"/>
        <v>692400</v>
      </c>
      <c r="D22" s="31">
        <f t="shared" si="8"/>
        <v>172800</v>
      </c>
      <c r="E22" s="32">
        <v>57800</v>
      </c>
      <c r="F22" s="32">
        <v>57500</v>
      </c>
      <c r="G22" s="32">
        <v>57500</v>
      </c>
      <c r="H22" s="31">
        <f t="shared" si="9"/>
        <v>173500</v>
      </c>
      <c r="I22" s="32">
        <v>57600</v>
      </c>
      <c r="J22" s="32">
        <v>61700</v>
      </c>
      <c r="K22" s="32">
        <v>54200</v>
      </c>
      <c r="L22" s="31">
        <f t="shared" si="10"/>
        <v>173600</v>
      </c>
      <c r="M22" s="32">
        <v>57600</v>
      </c>
      <c r="N22" s="32">
        <v>58300</v>
      </c>
      <c r="O22" s="32">
        <v>57700</v>
      </c>
      <c r="P22" s="31">
        <f t="shared" si="11"/>
        <v>172500</v>
      </c>
      <c r="Q22" s="32">
        <v>57600</v>
      </c>
      <c r="R22" s="32">
        <v>57500</v>
      </c>
      <c r="S22" s="32">
        <v>57400</v>
      </c>
      <c r="T22" s="34"/>
      <c r="X22" s="29">
        <v>2120</v>
      </c>
      <c r="Y22" s="35">
        <f>E22+F22</f>
        <v>115300</v>
      </c>
      <c r="Z22" s="35">
        <f>D22+I22</f>
        <v>230400</v>
      </c>
      <c r="AA22" s="35">
        <f>Z22+J22</f>
        <v>292100</v>
      </c>
      <c r="AB22" s="35">
        <f>D22+H22</f>
        <v>346300</v>
      </c>
      <c r="AC22" s="35">
        <f t="shared" si="16"/>
        <v>403900</v>
      </c>
      <c r="AD22" s="35">
        <f t="shared" si="16"/>
        <v>462200</v>
      </c>
      <c r="AE22" s="35">
        <f>AB22+L22</f>
        <v>519900</v>
      </c>
      <c r="AF22" s="35">
        <f t="shared" si="17"/>
        <v>577500</v>
      </c>
      <c r="AG22" s="35">
        <f t="shared" si="17"/>
        <v>635000</v>
      </c>
    </row>
    <row r="23" spans="1:33" s="2" customFormat="1" ht="23.25">
      <c r="A23" s="59" t="s">
        <v>55</v>
      </c>
      <c r="B23" s="56">
        <v>2200</v>
      </c>
      <c r="C23" s="30">
        <f t="shared" si="7"/>
        <v>2000</v>
      </c>
      <c r="D23" s="31">
        <f t="shared" si="8"/>
        <v>2000</v>
      </c>
      <c r="E23" s="57">
        <f>SUM(E24:E28)+E29+E35</f>
        <v>600</v>
      </c>
      <c r="F23" s="57">
        <f>SUM(F24:F28)+F29+F35</f>
        <v>700</v>
      </c>
      <c r="G23" s="57">
        <f>SUM(G24:G28)+G29+G35</f>
        <v>700</v>
      </c>
      <c r="H23" s="31">
        <f t="shared" si="9"/>
        <v>0</v>
      </c>
      <c r="I23" s="57">
        <f>SUM(I24:I28)+I29+I35</f>
        <v>0</v>
      </c>
      <c r="J23" s="57">
        <f>SUM(J24:J28)+J29+J35</f>
        <v>0</v>
      </c>
      <c r="K23" s="57">
        <f>SUM(K24:K28)+K29+K35</f>
        <v>0</v>
      </c>
      <c r="L23" s="31">
        <f t="shared" si="10"/>
        <v>0</v>
      </c>
      <c r="M23" s="57">
        <f>SUM(M24:M28)+M29+M35</f>
        <v>0</v>
      </c>
      <c r="N23" s="57">
        <f>SUM(N24:N28)+N29+N35</f>
        <v>0</v>
      </c>
      <c r="O23" s="57">
        <f>SUM(O24:O28)+O29+O35</f>
        <v>0</v>
      </c>
      <c r="P23" s="31">
        <f t="shared" si="11"/>
        <v>0</v>
      </c>
      <c r="Q23" s="57">
        <f>SUM(Q24:Q28)+Q29+Q35</f>
        <v>0</v>
      </c>
      <c r="R23" s="57">
        <f>SUM(R24:R28)+R29+R35</f>
        <v>0</v>
      </c>
      <c r="S23" s="57">
        <f>SUM(S24:S28)+S29+S35</f>
        <v>0</v>
      </c>
      <c r="T23" s="65"/>
      <c r="X23" s="56">
        <v>2200</v>
      </c>
      <c r="Y23" s="57">
        <f aca="true" t="shared" si="18" ref="Y23:AG23">SUM(Y24:Y28)+Y29+Y35</f>
        <v>1300</v>
      </c>
      <c r="Z23" s="57">
        <f t="shared" si="18"/>
        <v>2000</v>
      </c>
      <c r="AA23" s="57">
        <f t="shared" si="18"/>
        <v>2000</v>
      </c>
      <c r="AB23" s="57">
        <f t="shared" si="18"/>
        <v>2000</v>
      </c>
      <c r="AC23" s="57">
        <f t="shared" si="18"/>
        <v>2000</v>
      </c>
      <c r="AD23" s="57">
        <f t="shared" si="18"/>
        <v>2000</v>
      </c>
      <c r="AE23" s="57">
        <f t="shared" si="18"/>
        <v>2000</v>
      </c>
      <c r="AF23" s="57">
        <f t="shared" si="18"/>
        <v>2000</v>
      </c>
      <c r="AG23" s="57">
        <f t="shared" si="18"/>
        <v>2000</v>
      </c>
    </row>
    <row r="24" spans="1:33" s="4" customFormat="1" ht="23.25">
      <c r="A24" s="62" t="s">
        <v>56</v>
      </c>
      <c r="B24" s="61">
        <v>2210</v>
      </c>
      <c r="C24" s="30">
        <f t="shared" si="7"/>
        <v>0</v>
      </c>
      <c r="D24" s="31">
        <f t="shared" si="8"/>
        <v>0</v>
      </c>
      <c r="E24" s="32"/>
      <c r="F24" s="32"/>
      <c r="G24" s="32"/>
      <c r="H24" s="31">
        <f t="shared" si="9"/>
        <v>0</v>
      </c>
      <c r="I24" s="32"/>
      <c r="J24" s="32"/>
      <c r="K24" s="32"/>
      <c r="L24" s="31">
        <f t="shared" si="10"/>
        <v>0</v>
      </c>
      <c r="M24" s="32"/>
      <c r="N24" s="32"/>
      <c r="O24" s="32"/>
      <c r="P24" s="31">
        <f t="shared" si="11"/>
        <v>0</v>
      </c>
      <c r="Q24" s="32"/>
      <c r="R24" s="32"/>
      <c r="S24" s="32"/>
      <c r="T24" s="34"/>
      <c r="X24" s="61">
        <v>2210</v>
      </c>
      <c r="Y24" s="35">
        <f>E24+F24</f>
        <v>0</v>
      </c>
      <c r="Z24" s="35">
        <f>D24+I24</f>
        <v>0</v>
      </c>
      <c r="AA24" s="35">
        <f>Z24+J24</f>
        <v>0</v>
      </c>
      <c r="AB24" s="35">
        <f>D24+H24</f>
        <v>0</v>
      </c>
      <c r="AC24" s="35">
        <f aca="true" t="shared" si="19" ref="AC24:AD28">AB24+M24</f>
        <v>0</v>
      </c>
      <c r="AD24" s="35">
        <f t="shared" si="19"/>
        <v>0</v>
      </c>
      <c r="AE24" s="35">
        <f>AB24+L24</f>
        <v>0</v>
      </c>
      <c r="AF24" s="35">
        <f aca="true" t="shared" si="20" ref="AF24:AG28">AE24+Q24</f>
        <v>0</v>
      </c>
      <c r="AG24" s="35">
        <f t="shared" si="20"/>
        <v>0</v>
      </c>
    </row>
    <row r="25" spans="1:33" s="4" customFormat="1" ht="23.25">
      <c r="A25" s="62" t="s">
        <v>57</v>
      </c>
      <c r="B25" s="61">
        <v>2220</v>
      </c>
      <c r="C25" s="30">
        <f t="shared" si="7"/>
        <v>0</v>
      </c>
      <c r="D25" s="31">
        <f t="shared" si="8"/>
        <v>0</v>
      </c>
      <c r="E25" s="32"/>
      <c r="F25" s="32"/>
      <c r="G25" s="66"/>
      <c r="H25" s="31">
        <f t="shared" si="9"/>
        <v>0</v>
      </c>
      <c r="I25" s="32"/>
      <c r="J25" s="32"/>
      <c r="K25" s="32"/>
      <c r="L25" s="31">
        <f t="shared" si="10"/>
        <v>0</v>
      </c>
      <c r="M25" s="32"/>
      <c r="N25" s="32"/>
      <c r="O25" s="66"/>
      <c r="P25" s="31">
        <f t="shared" si="11"/>
        <v>0</v>
      </c>
      <c r="Q25" s="32"/>
      <c r="R25" s="32"/>
      <c r="S25" s="32"/>
      <c r="T25" s="34"/>
      <c r="X25" s="61">
        <v>2220</v>
      </c>
      <c r="Y25" s="35">
        <f>E25+F25</f>
        <v>0</v>
      </c>
      <c r="Z25" s="35">
        <f>D25+I25</f>
        <v>0</v>
      </c>
      <c r="AA25" s="35">
        <f>Z25+J25</f>
        <v>0</v>
      </c>
      <c r="AB25" s="35">
        <f>D25+H25</f>
        <v>0</v>
      </c>
      <c r="AC25" s="35">
        <f t="shared" si="19"/>
        <v>0</v>
      </c>
      <c r="AD25" s="35">
        <f t="shared" si="19"/>
        <v>0</v>
      </c>
      <c r="AE25" s="35">
        <f>AB25+L25</f>
        <v>0</v>
      </c>
      <c r="AF25" s="35">
        <f t="shared" si="20"/>
        <v>0</v>
      </c>
      <c r="AG25" s="35">
        <f t="shared" si="20"/>
        <v>0</v>
      </c>
    </row>
    <row r="26" spans="1:33" s="68" customFormat="1" ht="23.25">
      <c r="A26" s="60" t="s">
        <v>58</v>
      </c>
      <c r="B26" s="61">
        <v>2230</v>
      </c>
      <c r="C26" s="30">
        <f t="shared" si="7"/>
        <v>2000</v>
      </c>
      <c r="D26" s="31">
        <f t="shared" si="8"/>
        <v>2000</v>
      </c>
      <c r="E26" s="32">
        <v>600</v>
      </c>
      <c r="F26" s="32">
        <v>700</v>
      </c>
      <c r="G26" s="32">
        <v>700</v>
      </c>
      <c r="H26" s="31">
        <f t="shared" si="9"/>
        <v>0</v>
      </c>
      <c r="I26" s="32"/>
      <c r="J26" s="32"/>
      <c r="K26" s="32"/>
      <c r="L26" s="31">
        <f t="shared" si="10"/>
        <v>0</v>
      </c>
      <c r="M26" s="32"/>
      <c r="N26" s="32"/>
      <c r="O26" s="32"/>
      <c r="P26" s="31">
        <f t="shared" si="11"/>
        <v>0</v>
      </c>
      <c r="Q26" s="32"/>
      <c r="R26" s="32"/>
      <c r="S26" s="32"/>
      <c r="T26" s="67"/>
      <c r="X26" s="61">
        <v>2230</v>
      </c>
      <c r="Y26" s="35">
        <f>E26+F26</f>
        <v>1300</v>
      </c>
      <c r="Z26" s="35">
        <f>D26+I26</f>
        <v>2000</v>
      </c>
      <c r="AA26" s="35">
        <f>Z26+J26</f>
        <v>2000</v>
      </c>
      <c r="AB26" s="35">
        <f>D26+H26</f>
        <v>2000</v>
      </c>
      <c r="AC26" s="35">
        <f t="shared" si="19"/>
        <v>2000</v>
      </c>
      <c r="AD26" s="35">
        <f t="shared" si="19"/>
        <v>2000</v>
      </c>
      <c r="AE26" s="35">
        <f>AB26+L26</f>
        <v>2000</v>
      </c>
      <c r="AF26" s="35">
        <f t="shared" si="20"/>
        <v>2000</v>
      </c>
      <c r="AG26" s="35">
        <f t="shared" si="20"/>
        <v>2000</v>
      </c>
    </row>
    <row r="27" spans="1:33" s="4" customFormat="1" ht="23.25">
      <c r="A27" s="62" t="s">
        <v>59</v>
      </c>
      <c r="B27" s="61">
        <v>2240</v>
      </c>
      <c r="C27" s="30">
        <f t="shared" si="7"/>
        <v>0</v>
      </c>
      <c r="D27" s="31">
        <f t="shared" si="8"/>
        <v>0</v>
      </c>
      <c r="E27" s="66"/>
      <c r="F27" s="66"/>
      <c r="G27" s="66"/>
      <c r="H27" s="31">
        <f t="shared" si="9"/>
        <v>0</v>
      </c>
      <c r="I27" s="66"/>
      <c r="J27" s="66"/>
      <c r="K27" s="66"/>
      <c r="L27" s="31">
        <f t="shared" si="10"/>
        <v>0</v>
      </c>
      <c r="M27" s="66"/>
      <c r="N27" s="66"/>
      <c r="O27" s="66"/>
      <c r="P27" s="31">
        <f t="shared" si="11"/>
        <v>0</v>
      </c>
      <c r="Q27" s="66"/>
      <c r="R27" s="66"/>
      <c r="S27" s="66"/>
      <c r="T27" s="34"/>
      <c r="X27" s="61">
        <v>2240</v>
      </c>
      <c r="Y27" s="35">
        <f>E27+F27</f>
        <v>0</v>
      </c>
      <c r="Z27" s="35">
        <f>D27+I27</f>
        <v>0</v>
      </c>
      <c r="AA27" s="35">
        <f>Z27+J27</f>
        <v>0</v>
      </c>
      <c r="AB27" s="35">
        <f>D27+H27</f>
        <v>0</v>
      </c>
      <c r="AC27" s="35">
        <f t="shared" si="19"/>
        <v>0</v>
      </c>
      <c r="AD27" s="35">
        <f t="shared" si="19"/>
        <v>0</v>
      </c>
      <c r="AE27" s="35">
        <f>AB27+L27</f>
        <v>0</v>
      </c>
      <c r="AF27" s="35">
        <f t="shared" si="20"/>
        <v>0</v>
      </c>
      <c r="AG27" s="35">
        <f t="shared" si="20"/>
        <v>0</v>
      </c>
    </row>
    <row r="28" spans="1:33" s="4" customFormat="1" ht="23.25">
      <c r="A28" s="69" t="s">
        <v>60</v>
      </c>
      <c r="B28" s="29">
        <v>2250</v>
      </c>
      <c r="C28" s="30">
        <f t="shared" si="7"/>
        <v>0</v>
      </c>
      <c r="D28" s="31">
        <f t="shared" si="8"/>
        <v>0</v>
      </c>
      <c r="E28" s="32"/>
      <c r="F28" s="32"/>
      <c r="G28" s="32"/>
      <c r="H28" s="31">
        <f t="shared" si="9"/>
        <v>0</v>
      </c>
      <c r="I28" s="32"/>
      <c r="J28" s="32"/>
      <c r="K28" s="32"/>
      <c r="L28" s="31">
        <f t="shared" si="10"/>
        <v>0</v>
      </c>
      <c r="M28" s="32"/>
      <c r="N28" s="32"/>
      <c r="O28" s="32"/>
      <c r="P28" s="31">
        <f t="shared" si="11"/>
        <v>0</v>
      </c>
      <c r="Q28" s="32"/>
      <c r="R28" s="32"/>
      <c r="S28" s="32"/>
      <c r="T28" s="34"/>
      <c r="X28" s="29">
        <v>2250</v>
      </c>
      <c r="Y28" s="35">
        <f>E28+F28</f>
        <v>0</v>
      </c>
      <c r="Z28" s="35">
        <f>D28+I28</f>
        <v>0</v>
      </c>
      <c r="AA28" s="35">
        <f>Z28+J28</f>
        <v>0</v>
      </c>
      <c r="AB28" s="35">
        <f>D28+H28</f>
        <v>0</v>
      </c>
      <c r="AC28" s="35">
        <f t="shared" si="19"/>
        <v>0</v>
      </c>
      <c r="AD28" s="35">
        <f t="shared" si="19"/>
        <v>0</v>
      </c>
      <c r="AE28" s="35">
        <f>AB28+L28</f>
        <v>0</v>
      </c>
      <c r="AF28" s="35">
        <f t="shared" si="20"/>
        <v>0</v>
      </c>
      <c r="AG28" s="35">
        <f t="shared" si="20"/>
        <v>0</v>
      </c>
    </row>
    <row r="29" spans="1:33" s="4" customFormat="1" ht="23.25">
      <c r="A29" s="42" t="s">
        <v>61</v>
      </c>
      <c r="B29" s="56">
        <v>2270</v>
      </c>
      <c r="C29" s="30">
        <f t="shared" si="7"/>
        <v>0</v>
      </c>
      <c r="D29" s="31">
        <f t="shared" si="8"/>
        <v>0</v>
      </c>
      <c r="E29" s="57">
        <f>SUM(E30:E34)</f>
        <v>0</v>
      </c>
      <c r="F29" s="57">
        <f>SUM(F30:F34)</f>
        <v>0</v>
      </c>
      <c r="G29" s="57">
        <f>SUM(G30:G34)</f>
        <v>0</v>
      </c>
      <c r="H29" s="31">
        <f t="shared" si="9"/>
        <v>0</v>
      </c>
      <c r="I29" s="57">
        <f>SUM(I30:I34)</f>
        <v>0</v>
      </c>
      <c r="J29" s="57">
        <f>SUM(J30:J34)</f>
        <v>0</v>
      </c>
      <c r="K29" s="57">
        <f>SUM(K30:K34)</f>
        <v>0</v>
      </c>
      <c r="L29" s="31">
        <f t="shared" si="10"/>
        <v>0</v>
      </c>
      <c r="M29" s="57">
        <f>SUM(M30:M34)</f>
        <v>0</v>
      </c>
      <c r="N29" s="57">
        <f>SUM(N30:N34)</f>
        <v>0</v>
      </c>
      <c r="O29" s="57">
        <f>SUM(O30:O34)</f>
        <v>0</v>
      </c>
      <c r="P29" s="31">
        <f t="shared" si="11"/>
        <v>0</v>
      </c>
      <c r="Q29" s="57">
        <f>SUM(Q30:Q34)</f>
        <v>0</v>
      </c>
      <c r="R29" s="57">
        <f>SUM(R30:R34)</f>
        <v>0</v>
      </c>
      <c r="S29" s="57">
        <f>SUM(S30:S34)</f>
        <v>0</v>
      </c>
      <c r="T29" s="34"/>
      <c r="X29" s="56">
        <v>2270</v>
      </c>
      <c r="Y29" s="57">
        <f aca="true" t="shared" si="21" ref="Y29:AG29">SUM(Y30:Y34)</f>
        <v>0</v>
      </c>
      <c r="Z29" s="57">
        <f t="shared" si="21"/>
        <v>0</v>
      </c>
      <c r="AA29" s="57">
        <f t="shared" si="21"/>
        <v>0</v>
      </c>
      <c r="AB29" s="57">
        <f t="shared" si="21"/>
        <v>0</v>
      </c>
      <c r="AC29" s="57">
        <f t="shared" si="21"/>
        <v>0</v>
      </c>
      <c r="AD29" s="57">
        <f t="shared" si="21"/>
        <v>0</v>
      </c>
      <c r="AE29" s="57">
        <f t="shared" si="21"/>
        <v>0</v>
      </c>
      <c r="AF29" s="57">
        <f t="shared" si="21"/>
        <v>0</v>
      </c>
      <c r="AG29" s="57">
        <f t="shared" si="21"/>
        <v>0</v>
      </c>
    </row>
    <row r="30" spans="1:33" s="4" customFormat="1" ht="23.25">
      <c r="A30" s="60" t="s">
        <v>62</v>
      </c>
      <c r="B30" s="61">
        <v>2271</v>
      </c>
      <c r="C30" s="30">
        <f t="shared" si="7"/>
        <v>0</v>
      </c>
      <c r="D30" s="31">
        <f t="shared" si="8"/>
        <v>0</v>
      </c>
      <c r="E30" s="66"/>
      <c r="F30" s="66"/>
      <c r="G30" s="66"/>
      <c r="H30" s="31">
        <f t="shared" si="9"/>
        <v>0</v>
      </c>
      <c r="I30" s="32"/>
      <c r="J30" s="32"/>
      <c r="K30" s="32"/>
      <c r="L30" s="31">
        <f t="shared" si="10"/>
        <v>0</v>
      </c>
      <c r="M30" s="32"/>
      <c r="N30" s="32"/>
      <c r="O30" s="32"/>
      <c r="P30" s="31">
        <f t="shared" si="11"/>
        <v>0</v>
      </c>
      <c r="Q30" s="32"/>
      <c r="R30" s="32"/>
      <c r="S30" s="32"/>
      <c r="T30" s="34"/>
      <c r="X30" s="61">
        <v>2271</v>
      </c>
      <c r="Y30" s="35">
        <f>E30+F30</f>
        <v>0</v>
      </c>
      <c r="Z30" s="35">
        <f>D30+I30</f>
        <v>0</v>
      </c>
      <c r="AA30" s="35">
        <f>Z30+J30</f>
        <v>0</v>
      </c>
      <c r="AB30" s="35">
        <f>D30+H30</f>
        <v>0</v>
      </c>
      <c r="AC30" s="35">
        <f aca="true" t="shared" si="22" ref="AC30:AD34">AB30+M30</f>
        <v>0</v>
      </c>
      <c r="AD30" s="35">
        <f t="shared" si="22"/>
        <v>0</v>
      </c>
      <c r="AE30" s="35">
        <f>AB30+L30</f>
        <v>0</v>
      </c>
      <c r="AF30" s="35">
        <f aca="true" t="shared" si="23" ref="AF30:AG34">AE30+Q30</f>
        <v>0</v>
      </c>
      <c r="AG30" s="35">
        <f t="shared" si="23"/>
        <v>0</v>
      </c>
    </row>
    <row r="31" spans="1:33" s="4" customFormat="1" ht="23.25">
      <c r="A31" s="60" t="s">
        <v>63</v>
      </c>
      <c r="B31" s="61">
        <v>2272</v>
      </c>
      <c r="C31" s="30">
        <f t="shared" si="7"/>
        <v>0</v>
      </c>
      <c r="D31" s="31">
        <f t="shared" si="8"/>
        <v>0</v>
      </c>
      <c r="E31" s="66"/>
      <c r="F31" s="66"/>
      <c r="G31" s="66"/>
      <c r="H31" s="31">
        <f t="shared" si="9"/>
        <v>0</v>
      </c>
      <c r="I31" s="32"/>
      <c r="J31" s="32"/>
      <c r="K31" s="32"/>
      <c r="L31" s="31">
        <f t="shared" si="10"/>
        <v>0</v>
      </c>
      <c r="M31" s="32"/>
      <c r="N31" s="32"/>
      <c r="O31" s="32"/>
      <c r="P31" s="31">
        <f t="shared" si="11"/>
        <v>0</v>
      </c>
      <c r="Q31" s="32"/>
      <c r="R31" s="32"/>
      <c r="S31" s="32"/>
      <c r="T31" s="34"/>
      <c r="X31" s="61">
        <v>2272</v>
      </c>
      <c r="Y31" s="35">
        <f>E31+F31</f>
        <v>0</v>
      </c>
      <c r="Z31" s="35">
        <f>D31+I31</f>
        <v>0</v>
      </c>
      <c r="AA31" s="35">
        <f>Z31+J31</f>
        <v>0</v>
      </c>
      <c r="AB31" s="35">
        <f>D31+H31</f>
        <v>0</v>
      </c>
      <c r="AC31" s="35">
        <f t="shared" si="22"/>
        <v>0</v>
      </c>
      <c r="AD31" s="35">
        <f t="shared" si="22"/>
        <v>0</v>
      </c>
      <c r="AE31" s="35">
        <f>AB31+L31</f>
        <v>0</v>
      </c>
      <c r="AF31" s="35">
        <f t="shared" si="23"/>
        <v>0</v>
      </c>
      <c r="AG31" s="35">
        <f t="shared" si="23"/>
        <v>0</v>
      </c>
    </row>
    <row r="32" spans="1:33" s="4" customFormat="1" ht="23.25">
      <c r="A32" s="60" t="s">
        <v>64</v>
      </c>
      <c r="B32" s="61">
        <v>2273</v>
      </c>
      <c r="C32" s="30">
        <f t="shared" si="7"/>
        <v>0</v>
      </c>
      <c r="D32" s="31">
        <f t="shared" si="8"/>
        <v>0</v>
      </c>
      <c r="E32" s="66"/>
      <c r="F32" s="66"/>
      <c r="G32" s="66"/>
      <c r="H32" s="31">
        <f t="shared" si="9"/>
        <v>0</v>
      </c>
      <c r="I32" s="32"/>
      <c r="J32" s="32"/>
      <c r="K32" s="32"/>
      <c r="L32" s="31">
        <f t="shared" si="10"/>
        <v>0</v>
      </c>
      <c r="M32" s="32"/>
      <c r="N32" s="32"/>
      <c r="O32" s="32"/>
      <c r="P32" s="31">
        <f t="shared" si="11"/>
        <v>0</v>
      </c>
      <c r="Q32" s="32"/>
      <c r="R32" s="32"/>
      <c r="S32" s="32"/>
      <c r="X32" s="61">
        <v>2273</v>
      </c>
      <c r="Y32" s="35">
        <f>E32+F32</f>
        <v>0</v>
      </c>
      <c r="Z32" s="35">
        <f>D32+I32</f>
        <v>0</v>
      </c>
      <c r="AA32" s="35">
        <f>Z32+J32</f>
        <v>0</v>
      </c>
      <c r="AB32" s="35">
        <f>D32+H32</f>
        <v>0</v>
      </c>
      <c r="AC32" s="35">
        <f t="shared" si="22"/>
        <v>0</v>
      </c>
      <c r="AD32" s="35">
        <f t="shared" si="22"/>
        <v>0</v>
      </c>
      <c r="AE32" s="35">
        <f>AB32+L32</f>
        <v>0</v>
      </c>
      <c r="AF32" s="35">
        <f t="shared" si="23"/>
        <v>0</v>
      </c>
      <c r="AG32" s="35">
        <f t="shared" si="23"/>
        <v>0</v>
      </c>
    </row>
    <row r="33" spans="1:33" s="4" customFormat="1" ht="23.25">
      <c r="A33" s="60" t="s">
        <v>65</v>
      </c>
      <c r="B33" s="61">
        <v>2274</v>
      </c>
      <c r="C33" s="30">
        <f t="shared" si="7"/>
        <v>0</v>
      </c>
      <c r="D33" s="31">
        <f t="shared" si="8"/>
        <v>0</v>
      </c>
      <c r="E33" s="66"/>
      <c r="F33" s="66"/>
      <c r="G33" s="66"/>
      <c r="H33" s="31">
        <f t="shared" si="9"/>
        <v>0</v>
      </c>
      <c r="I33" s="32"/>
      <c r="J33" s="32"/>
      <c r="K33" s="32"/>
      <c r="L33" s="31">
        <f t="shared" si="10"/>
        <v>0</v>
      </c>
      <c r="M33" s="32"/>
      <c r="N33" s="32"/>
      <c r="O33" s="32"/>
      <c r="P33" s="31">
        <f t="shared" si="11"/>
        <v>0</v>
      </c>
      <c r="Q33" s="32"/>
      <c r="R33" s="32"/>
      <c r="S33" s="32"/>
      <c r="X33" s="61">
        <v>2274</v>
      </c>
      <c r="Y33" s="35">
        <f>E33+F33</f>
        <v>0</v>
      </c>
      <c r="Z33" s="35">
        <f>D33+I33</f>
        <v>0</v>
      </c>
      <c r="AA33" s="35">
        <f>Z33+J33</f>
        <v>0</v>
      </c>
      <c r="AB33" s="35">
        <f>D33+H33</f>
        <v>0</v>
      </c>
      <c r="AC33" s="35">
        <f t="shared" si="22"/>
        <v>0</v>
      </c>
      <c r="AD33" s="35">
        <f t="shared" si="22"/>
        <v>0</v>
      </c>
      <c r="AE33" s="35">
        <f>AB33+L33</f>
        <v>0</v>
      </c>
      <c r="AF33" s="35">
        <f t="shared" si="23"/>
        <v>0</v>
      </c>
      <c r="AG33" s="35">
        <f t="shared" si="23"/>
        <v>0</v>
      </c>
    </row>
    <row r="34" spans="1:33" s="4" customFormat="1" ht="23.25">
      <c r="A34" s="60" t="s">
        <v>66</v>
      </c>
      <c r="B34" s="61">
        <v>2275</v>
      </c>
      <c r="C34" s="30">
        <f t="shared" si="7"/>
        <v>0</v>
      </c>
      <c r="D34" s="31">
        <f t="shared" si="8"/>
        <v>0</v>
      </c>
      <c r="E34" s="66"/>
      <c r="F34" s="66"/>
      <c r="G34" s="66"/>
      <c r="H34" s="31">
        <f t="shared" si="9"/>
        <v>0</v>
      </c>
      <c r="I34" s="32"/>
      <c r="J34" s="32"/>
      <c r="K34" s="32"/>
      <c r="L34" s="31">
        <f t="shared" si="10"/>
        <v>0</v>
      </c>
      <c r="M34" s="32"/>
      <c r="N34" s="32"/>
      <c r="O34" s="32"/>
      <c r="P34" s="31">
        <f t="shared" si="11"/>
        <v>0</v>
      </c>
      <c r="Q34" s="32"/>
      <c r="R34" s="32"/>
      <c r="S34" s="32"/>
      <c r="X34" s="61">
        <v>2275</v>
      </c>
      <c r="Y34" s="35">
        <f>E34+F34</f>
        <v>0</v>
      </c>
      <c r="Z34" s="35">
        <f>D34+I34</f>
        <v>0</v>
      </c>
      <c r="AA34" s="35">
        <f>Z34+J34</f>
        <v>0</v>
      </c>
      <c r="AB34" s="35">
        <f>D34+H34</f>
        <v>0</v>
      </c>
      <c r="AC34" s="35">
        <f t="shared" si="22"/>
        <v>0</v>
      </c>
      <c r="AD34" s="35">
        <f t="shared" si="22"/>
        <v>0</v>
      </c>
      <c r="AE34" s="35">
        <f>AB34+L34</f>
        <v>0</v>
      </c>
      <c r="AF34" s="35">
        <f t="shared" si="23"/>
        <v>0</v>
      </c>
      <c r="AG34" s="35">
        <f t="shared" si="23"/>
        <v>0</v>
      </c>
    </row>
    <row r="35" spans="1:33" s="4" customFormat="1" ht="36">
      <c r="A35" s="42" t="s">
        <v>67</v>
      </c>
      <c r="B35" s="56">
        <v>2280</v>
      </c>
      <c r="C35" s="30">
        <f t="shared" si="7"/>
        <v>0</v>
      </c>
      <c r="D35" s="31">
        <f t="shared" si="8"/>
        <v>0</v>
      </c>
      <c r="E35" s="44">
        <f>E36</f>
        <v>0</v>
      </c>
      <c r="F35" s="44">
        <f>F36</f>
        <v>0</v>
      </c>
      <c r="G35" s="44">
        <f>G36</f>
        <v>0</v>
      </c>
      <c r="H35" s="31">
        <f t="shared" si="9"/>
        <v>0</v>
      </c>
      <c r="I35" s="44">
        <f>I36</f>
        <v>0</v>
      </c>
      <c r="J35" s="44">
        <f>J36</f>
        <v>0</v>
      </c>
      <c r="K35" s="44">
        <f>K36</f>
        <v>0</v>
      </c>
      <c r="L35" s="31">
        <f t="shared" si="10"/>
        <v>0</v>
      </c>
      <c r="M35" s="44">
        <f>M36</f>
        <v>0</v>
      </c>
      <c r="N35" s="44">
        <f>N36</f>
        <v>0</v>
      </c>
      <c r="O35" s="44">
        <f>O36</f>
        <v>0</v>
      </c>
      <c r="P35" s="31">
        <f t="shared" si="11"/>
        <v>0</v>
      </c>
      <c r="Q35" s="44">
        <f>Q36</f>
        <v>0</v>
      </c>
      <c r="R35" s="44">
        <f>R36</f>
        <v>0</v>
      </c>
      <c r="S35" s="44">
        <f>S36</f>
        <v>0</v>
      </c>
      <c r="X35" s="56">
        <v>2280</v>
      </c>
      <c r="Y35" s="44">
        <f aca="true" t="shared" si="24" ref="Y35:AG35">Y36</f>
        <v>0</v>
      </c>
      <c r="Z35" s="44">
        <f t="shared" si="24"/>
        <v>0</v>
      </c>
      <c r="AA35" s="44">
        <f t="shared" si="24"/>
        <v>0</v>
      </c>
      <c r="AB35" s="44">
        <f t="shared" si="24"/>
        <v>0</v>
      </c>
      <c r="AC35" s="44">
        <f t="shared" si="24"/>
        <v>0</v>
      </c>
      <c r="AD35" s="44">
        <f t="shared" si="24"/>
        <v>0</v>
      </c>
      <c r="AE35" s="44">
        <f t="shared" si="24"/>
        <v>0</v>
      </c>
      <c r="AF35" s="44">
        <f t="shared" si="24"/>
        <v>0</v>
      </c>
      <c r="AG35" s="44">
        <f t="shared" si="24"/>
        <v>0</v>
      </c>
    </row>
    <row r="36" spans="1:33" s="4" customFormat="1" ht="36.75" customHeight="1">
      <c r="A36" s="60" t="s">
        <v>68</v>
      </c>
      <c r="B36" s="61">
        <v>2282</v>
      </c>
      <c r="C36" s="30">
        <f t="shared" si="7"/>
        <v>0</v>
      </c>
      <c r="D36" s="31">
        <f t="shared" si="8"/>
        <v>0</v>
      </c>
      <c r="E36" s="70"/>
      <c r="F36" s="32"/>
      <c r="G36" s="32"/>
      <c r="H36" s="31">
        <f t="shared" si="9"/>
        <v>0</v>
      </c>
      <c r="I36" s="32"/>
      <c r="J36" s="32"/>
      <c r="K36" s="32"/>
      <c r="L36" s="31">
        <f t="shared" si="10"/>
        <v>0</v>
      </c>
      <c r="M36" s="32"/>
      <c r="N36" s="32"/>
      <c r="O36" s="32"/>
      <c r="P36" s="31">
        <f t="shared" si="11"/>
        <v>0</v>
      </c>
      <c r="Q36" s="32"/>
      <c r="R36" s="32"/>
      <c r="S36" s="32"/>
      <c r="X36" s="61">
        <v>2282</v>
      </c>
      <c r="Y36" s="35">
        <f>E36+F36</f>
        <v>0</v>
      </c>
      <c r="Z36" s="35">
        <f>D36+I36</f>
        <v>0</v>
      </c>
      <c r="AA36" s="35">
        <f>Z36+J36</f>
        <v>0</v>
      </c>
      <c r="AB36" s="35">
        <f>D36+H36</f>
        <v>0</v>
      </c>
      <c r="AC36" s="35">
        <f>AB36+M36</f>
        <v>0</v>
      </c>
      <c r="AD36" s="35">
        <f>AC36+N36</f>
        <v>0</v>
      </c>
      <c r="AE36" s="35">
        <f>AB36+L36</f>
        <v>0</v>
      </c>
      <c r="AF36" s="35">
        <f>AE36+Q36</f>
        <v>0</v>
      </c>
      <c r="AG36" s="35">
        <f>AF36+R36</f>
        <v>0</v>
      </c>
    </row>
    <row r="37" spans="1:33" s="4" customFormat="1" ht="23.25">
      <c r="A37" s="55" t="s">
        <v>69</v>
      </c>
      <c r="B37" s="56">
        <v>2700</v>
      </c>
      <c r="C37" s="30">
        <f t="shared" si="7"/>
        <v>0</v>
      </c>
      <c r="D37" s="31">
        <f t="shared" si="8"/>
        <v>0</v>
      </c>
      <c r="E37" s="57">
        <f>SUM(E38:E39)</f>
        <v>0</v>
      </c>
      <c r="F37" s="57">
        <f>SUM(F38:F39)</f>
        <v>0</v>
      </c>
      <c r="G37" s="57">
        <f>SUM(G38:G39)</f>
        <v>0</v>
      </c>
      <c r="H37" s="31">
        <f t="shared" si="9"/>
        <v>0</v>
      </c>
      <c r="I37" s="57">
        <f>SUM(I38:I39)</f>
        <v>0</v>
      </c>
      <c r="J37" s="57">
        <f>SUM(J38:J39)</f>
        <v>0</v>
      </c>
      <c r="K37" s="57">
        <f>SUM(K38:K39)</f>
        <v>0</v>
      </c>
      <c r="L37" s="31">
        <f t="shared" si="10"/>
        <v>0</v>
      </c>
      <c r="M37" s="57">
        <f>SUM(M38:M39)</f>
        <v>0</v>
      </c>
      <c r="N37" s="57">
        <f>SUM(N38:N39)</f>
        <v>0</v>
      </c>
      <c r="O37" s="57">
        <f>SUM(O38:O39)</f>
        <v>0</v>
      </c>
      <c r="P37" s="31">
        <f t="shared" si="11"/>
        <v>0</v>
      </c>
      <c r="Q37" s="57">
        <f>SUM(Q38:Q39)</f>
        <v>0</v>
      </c>
      <c r="R37" s="57">
        <f>SUM(R38:R39)</f>
        <v>0</v>
      </c>
      <c r="S37" s="57">
        <f>SUM(S38:S39)</f>
        <v>0</v>
      </c>
      <c r="X37" s="56">
        <v>2700</v>
      </c>
      <c r="Y37" s="57">
        <f aca="true" t="shared" si="25" ref="Y37:AG37">SUM(Y38:Y39)</f>
        <v>0</v>
      </c>
      <c r="Z37" s="57">
        <f t="shared" si="25"/>
        <v>0</v>
      </c>
      <c r="AA37" s="57">
        <f t="shared" si="25"/>
        <v>0</v>
      </c>
      <c r="AB37" s="57">
        <f t="shared" si="25"/>
        <v>0</v>
      </c>
      <c r="AC37" s="57">
        <f t="shared" si="25"/>
        <v>0</v>
      </c>
      <c r="AD37" s="57">
        <f t="shared" si="25"/>
        <v>0</v>
      </c>
      <c r="AE37" s="57">
        <f t="shared" si="25"/>
        <v>0</v>
      </c>
      <c r="AF37" s="57">
        <f t="shared" si="25"/>
        <v>0</v>
      </c>
      <c r="AG37" s="57">
        <f t="shared" si="25"/>
        <v>0</v>
      </c>
    </row>
    <row r="38" spans="1:33" s="2" customFormat="1" ht="23.25">
      <c r="A38" s="71" t="s">
        <v>70</v>
      </c>
      <c r="B38" s="61">
        <v>2720</v>
      </c>
      <c r="C38" s="30">
        <f t="shared" si="7"/>
        <v>0</v>
      </c>
      <c r="D38" s="31">
        <f t="shared" si="8"/>
        <v>0</v>
      </c>
      <c r="E38" s="33"/>
      <c r="F38" s="33"/>
      <c r="G38" s="33"/>
      <c r="H38" s="31">
        <f t="shared" si="9"/>
        <v>0</v>
      </c>
      <c r="I38" s="33"/>
      <c r="J38" s="33"/>
      <c r="K38" s="33"/>
      <c r="L38" s="31">
        <f t="shared" si="10"/>
        <v>0</v>
      </c>
      <c r="M38" s="33"/>
      <c r="N38" s="33"/>
      <c r="O38" s="33"/>
      <c r="P38" s="31">
        <f t="shared" si="11"/>
        <v>0</v>
      </c>
      <c r="Q38" s="33"/>
      <c r="R38" s="33"/>
      <c r="S38" s="33"/>
      <c r="X38" s="61">
        <v>2720</v>
      </c>
      <c r="Y38" s="33">
        <f>E38+F38</f>
        <v>0</v>
      </c>
      <c r="Z38" s="33">
        <f>D38+I38</f>
        <v>0</v>
      </c>
      <c r="AA38" s="33">
        <f>Z38+J38</f>
        <v>0</v>
      </c>
      <c r="AB38" s="33">
        <f>D38+H38</f>
        <v>0</v>
      </c>
      <c r="AC38" s="33">
        <f aca="true" t="shared" si="26" ref="AC38:AD40">AB38+M38</f>
        <v>0</v>
      </c>
      <c r="AD38" s="33">
        <f t="shared" si="26"/>
        <v>0</v>
      </c>
      <c r="AE38" s="33">
        <f>AB38+L38</f>
        <v>0</v>
      </c>
      <c r="AF38" s="33">
        <f aca="true" t="shared" si="27" ref="AF38:AG40">AE38+Q38</f>
        <v>0</v>
      </c>
      <c r="AG38" s="33">
        <f t="shared" si="27"/>
        <v>0</v>
      </c>
    </row>
    <row r="39" spans="1:33" s="2" customFormat="1" ht="23.25">
      <c r="A39" s="71" t="s">
        <v>71</v>
      </c>
      <c r="B39" s="61">
        <v>2730</v>
      </c>
      <c r="C39" s="30">
        <f t="shared" si="7"/>
        <v>0</v>
      </c>
      <c r="D39" s="31">
        <f t="shared" si="8"/>
        <v>0</v>
      </c>
      <c r="E39" s="72"/>
      <c r="F39" s="72"/>
      <c r="G39" s="72"/>
      <c r="H39" s="31">
        <f t="shared" si="9"/>
        <v>0</v>
      </c>
      <c r="I39" s="72"/>
      <c r="J39" s="72"/>
      <c r="K39" s="72"/>
      <c r="L39" s="31">
        <f t="shared" si="10"/>
        <v>0</v>
      </c>
      <c r="M39" s="72"/>
      <c r="N39" s="72"/>
      <c r="O39" s="72"/>
      <c r="P39" s="31">
        <f t="shared" si="11"/>
        <v>0</v>
      </c>
      <c r="Q39" s="72"/>
      <c r="R39" s="72"/>
      <c r="S39" s="72"/>
      <c r="X39" s="61">
        <v>2730</v>
      </c>
      <c r="Y39" s="35">
        <f>E39+F39</f>
        <v>0</v>
      </c>
      <c r="Z39" s="35">
        <f>D39+I39</f>
        <v>0</v>
      </c>
      <c r="AA39" s="35">
        <f>Z39+J39</f>
        <v>0</v>
      </c>
      <c r="AB39" s="35">
        <f>D39+H39</f>
        <v>0</v>
      </c>
      <c r="AC39" s="35">
        <f t="shared" si="26"/>
        <v>0</v>
      </c>
      <c r="AD39" s="35">
        <f t="shared" si="26"/>
        <v>0</v>
      </c>
      <c r="AE39" s="35">
        <f>AB39+L39</f>
        <v>0</v>
      </c>
      <c r="AF39" s="35">
        <f t="shared" si="27"/>
        <v>0</v>
      </c>
      <c r="AG39" s="35">
        <f t="shared" si="27"/>
        <v>0</v>
      </c>
    </row>
    <row r="40" spans="1:33" s="2" customFormat="1" ht="23.25">
      <c r="A40" s="59" t="s">
        <v>72</v>
      </c>
      <c r="B40" s="56">
        <v>2800</v>
      </c>
      <c r="C40" s="30">
        <f t="shared" si="7"/>
        <v>0</v>
      </c>
      <c r="D40" s="31">
        <f t="shared" si="8"/>
        <v>0</v>
      </c>
      <c r="E40" s="72"/>
      <c r="F40" s="72"/>
      <c r="G40" s="72"/>
      <c r="H40" s="31">
        <f t="shared" si="9"/>
        <v>0</v>
      </c>
      <c r="I40" s="72"/>
      <c r="J40" s="72"/>
      <c r="K40" s="72"/>
      <c r="L40" s="31">
        <f t="shared" si="10"/>
        <v>0</v>
      </c>
      <c r="M40" s="72"/>
      <c r="N40" s="72"/>
      <c r="O40" s="72"/>
      <c r="P40" s="31">
        <f t="shared" si="11"/>
        <v>0</v>
      </c>
      <c r="Q40" s="72"/>
      <c r="R40" s="72"/>
      <c r="S40" s="72"/>
      <c r="X40" s="61">
        <v>2800</v>
      </c>
      <c r="Y40" s="35">
        <f>E40+F40</f>
        <v>0</v>
      </c>
      <c r="Z40" s="35">
        <f>D40+I40</f>
        <v>0</v>
      </c>
      <c r="AA40" s="35">
        <f>Z40+J40</f>
        <v>0</v>
      </c>
      <c r="AB40" s="35">
        <f>D40+H40</f>
        <v>0</v>
      </c>
      <c r="AC40" s="35">
        <f t="shared" si="26"/>
        <v>0</v>
      </c>
      <c r="AD40" s="35">
        <f t="shared" si="26"/>
        <v>0</v>
      </c>
      <c r="AE40" s="35">
        <f>AB40+L40</f>
        <v>0</v>
      </c>
      <c r="AF40" s="35">
        <f t="shared" si="27"/>
        <v>0</v>
      </c>
      <c r="AG40" s="35">
        <f t="shared" si="27"/>
        <v>0</v>
      </c>
    </row>
    <row r="41" spans="1:33" s="2" customFormat="1" ht="23.25">
      <c r="A41" s="55" t="s">
        <v>73</v>
      </c>
      <c r="B41" s="55" t="s">
        <v>74</v>
      </c>
      <c r="C41" s="30">
        <f t="shared" si="7"/>
        <v>0</v>
      </c>
      <c r="D41" s="31">
        <f t="shared" si="8"/>
        <v>0</v>
      </c>
      <c r="E41" s="44">
        <f>E42</f>
        <v>0</v>
      </c>
      <c r="F41" s="44">
        <f>F42</f>
        <v>0</v>
      </c>
      <c r="G41" s="44">
        <f>G42</f>
        <v>0</v>
      </c>
      <c r="H41" s="31">
        <f t="shared" si="9"/>
        <v>0</v>
      </c>
      <c r="I41" s="44">
        <f>I42</f>
        <v>0</v>
      </c>
      <c r="J41" s="44">
        <f>J42</f>
        <v>0</v>
      </c>
      <c r="K41" s="44">
        <f>K42</f>
        <v>0</v>
      </c>
      <c r="L41" s="31">
        <f t="shared" si="10"/>
        <v>0</v>
      </c>
      <c r="M41" s="44">
        <f>M42</f>
        <v>0</v>
      </c>
      <c r="N41" s="44">
        <f>N42</f>
        <v>0</v>
      </c>
      <c r="O41" s="44">
        <f>O42</f>
        <v>0</v>
      </c>
      <c r="P41" s="31">
        <f t="shared" si="11"/>
        <v>0</v>
      </c>
      <c r="Q41" s="44">
        <f>Q42</f>
        <v>0</v>
      </c>
      <c r="R41" s="44">
        <f>R42</f>
        <v>0</v>
      </c>
      <c r="S41" s="44">
        <f>S42</f>
        <v>0</v>
      </c>
      <c r="X41" s="55" t="s">
        <v>74</v>
      </c>
      <c r="Y41" s="44">
        <f aca="true" t="shared" si="28" ref="Y41:AG41">Y42</f>
        <v>0</v>
      </c>
      <c r="Z41" s="44">
        <f t="shared" si="28"/>
        <v>0</v>
      </c>
      <c r="AA41" s="44">
        <f t="shared" si="28"/>
        <v>0</v>
      </c>
      <c r="AB41" s="44">
        <f t="shared" si="28"/>
        <v>0</v>
      </c>
      <c r="AC41" s="44">
        <f t="shared" si="28"/>
        <v>0</v>
      </c>
      <c r="AD41" s="44">
        <f t="shared" si="28"/>
        <v>0</v>
      </c>
      <c r="AE41" s="44">
        <f t="shared" si="28"/>
        <v>0</v>
      </c>
      <c r="AF41" s="44">
        <f t="shared" si="28"/>
        <v>0</v>
      </c>
      <c r="AG41" s="44">
        <f t="shared" si="28"/>
        <v>0</v>
      </c>
    </row>
    <row r="42" spans="1:33" s="4" customFormat="1" ht="23.25">
      <c r="A42" s="55" t="s">
        <v>75</v>
      </c>
      <c r="B42" s="55" t="s">
        <v>76</v>
      </c>
      <c r="C42" s="30">
        <f t="shared" si="7"/>
        <v>0</v>
      </c>
      <c r="D42" s="31">
        <f t="shared" si="8"/>
        <v>0</v>
      </c>
      <c r="E42" s="57">
        <f>E43+E44</f>
        <v>0</v>
      </c>
      <c r="F42" s="57">
        <f>F43+F44</f>
        <v>0</v>
      </c>
      <c r="G42" s="57">
        <f>G43+G44</f>
        <v>0</v>
      </c>
      <c r="H42" s="31">
        <f t="shared" si="9"/>
        <v>0</v>
      </c>
      <c r="I42" s="57">
        <f>I43+I44</f>
        <v>0</v>
      </c>
      <c r="J42" s="57">
        <f>J43+J44</f>
        <v>0</v>
      </c>
      <c r="K42" s="57">
        <f>K43+K44</f>
        <v>0</v>
      </c>
      <c r="L42" s="31">
        <f t="shared" si="10"/>
        <v>0</v>
      </c>
      <c r="M42" s="57">
        <f>M43+M44</f>
        <v>0</v>
      </c>
      <c r="N42" s="57">
        <f>N43+N44</f>
        <v>0</v>
      </c>
      <c r="O42" s="57">
        <f>O43+O44</f>
        <v>0</v>
      </c>
      <c r="P42" s="31">
        <f t="shared" si="11"/>
        <v>0</v>
      </c>
      <c r="Q42" s="57">
        <f>Q43+Q44</f>
        <v>0</v>
      </c>
      <c r="R42" s="57">
        <f>R43+R44</f>
        <v>0</v>
      </c>
      <c r="S42" s="57">
        <f>S43+S44</f>
        <v>0</v>
      </c>
      <c r="X42" s="55" t="s">
        <v>76</v>
      </c>
      <c r="Y42" s="57">
        <f aca="true" t="shared" si="29" ref="Y42:AG42">Y43+Y44</f>
        <v>0</v>
      </c>
      <c r="Z42" s="57">
        <f t="shared" si="29"/>
        <v>0</v>
      </c>
      <c r="AA42" s="57">
        <f t="shared" si="29"/>
        <v>0</v>
      </c>
      <c r="AB42" s="57">
        <f t="shared" si="29"/>
        <v>0</v>
      </c>
      <c r="AC42" s="57">
        <f t="shared" si="29"/>
        <v>0</v>
      </c>
      <c r="AD42" s="57">
        <f t="shared" si="29"/>
        <v>0</v>
      </c>
      <c r="AE42" s="57">
        <f t="shared" si="29"/>
        <v>0</v>
      </c>
      <c r="AF42" s="57">
        <f t="shared" si="29"/>
        <v>0</v>
      </c>
      <c r="AG42" s="57">
        <f t="shared" si="29"/>
        <v>0</v>
      </c>
    </row>
    <row r="43" spans="1:33" s="4" customFormat="1" ht="36">
      <c r="A43" s="64" t="s">
        <v>77</v>
      </c>
      <c r="B43" s="73">
        <v>3110</v>
      </c>
      <c r="C43" s="30">
        <f t="shared" si="7"/>
        <v>0</v>
      </c>
      <c r="D43" s="31">
        <f t="shared" si="8"/>
        <v>0</v>
      </c>
      <c r="E43" s="33"/>
      <c r="F43" s="33"/>
      <c r="G43" s="33"/>
      <c r="H43" s="31">
        <f t="shared" si="9"/>
        <v>0</v>
      </c>
      <c r="I43" s="33"/>
      <c r="J43" s="33"/>
      <c r="K43" s="33"/>
      <c r="L43" s="31">
        <f t="shared" si="10"/>
        <v>0</v>
      </c>
      <c r="M43" s="33"/>
      <c r="N43" s="33"/>
      <c r="O43" s="33"/>
      <c r="P43" s="31">
        <f t="shared" si="11"/>
        <v>0</v>
      </c>
      <c r="Q43" s="33"/>
      <c r="R43" s="33"/>
      <c r="S43" s="33"/>
      <c r="X43" s="29">
        <v>3110</v>
      </c>
      <c r="Y43" s="33">
        <f>E43+F43</f>
        <v>0</v>
      </c>
      <c r="Z43" s="33">
        <f>D43+I43</f>
        <v>0</v>
      </c>
      <c r="AA43" s="33">
        <f>Z43+J43</f>
        <v>0</v>
      </c>
      <c r="AB43" s="33">
        <f>D43+H43</f>
        <v>0</v>
      </c>
      <c r="AC43" s="33">
        <f>AB43+M43</f>
        <v>0</v>
      </c>
      <c r="AD43" s="33">
        <f>AC43+N43</f>
        <v>0</v>
      </c>
      <c r="AE43" s="33">
        <f>AB43+L43</f>
        <v>0</v>
      </c>
      <c r="AF43" s="33">
        <f>AE43+Q43</f>
        <v>0</v>
      </c>
      <c r="AG43" s="33">
        <f>AF43+R43</f>
        <v>0</v>
      </c>
    </row>
    <row r="44" spans="1:33" s="4" customFormat="1" ht="23.25">
      <c r="A44" s="42" t="s">
        <v>78</v>
      </c>
      <c r="B44" s="56">
        <v>3130</v>
      </c>
      <c r="C44" s="30">
        <f t="shared" si="7"/>
        <v>0</v>
      </c>
      <c r="D44" s="31">
        <f t="shared" si="8"/>
        <v>0</v>
      </c>
      <c r="E44" s="44">
        <f>E45</f>
        <v>0</v>
      </c>
      <c r="F44" s="44">
        <f>F45</f>
        <v>0</v>
      </c>
      <c r="G44" s="44">
        <f>G45</f>
        <v>0</v>
      </c>
      <c r="H44" s="31">
        <f t="shared" si="9"/>
        <v>0</v>
      </c>
      <c r="I44" s="44">
        <f>I45</f>
        <v>0</v>
      </c>
      <c r="J44" s="44">
        <f>J45</f>
        <v>0</v>
      </c>
      <c r="K44" s="44">
        <f>K45</f>
        <v>0</v>
      </c>
      <c r="L44" s="31">
        <f t="shared" si="10"/>
        <v>0</v>
      </c>
      <c r="M44" s="44">
        <f>M45</f>
        <v>0</v>
      </c>
      <c r="N44" s="44">
        <f>N45</f>
        <v>0</v>
      </c>
      <c r="O44" s="44">
        <f>O45</f>
        <v>0</v>
      </c>
      <c r="P44" s="31">
        <f t="shared" si="11"/>
        <v>0</v>
      </c>
      <c r="Q44" s="44">
        <f>Q45</f>
        <v>0</v>
      </c>
      <c r="R44" s="44">
        <f>R45</f>
        <v>0</v>
      </c>
      <c r="S44" s="44">
        <f>S45</f>
        <v>0</v>
      </c>
      <c r="X44" s="56">
        <v>3130</v>
      </c>
      <c r="Y44" s="44">
        <f aca="true" t="shared" si="30" ref="Y44:AG44">Y45</f>
        <v>0</v>
      </c>
      <c r="Z44" s="44">
        <f t="shared" si="30"/>
        <v>0</v>
      </c>
      <c r="AA44" s="44">
        <f t="shared" si="30"/>
        <v>0</v>
      </c>
      <c r="AB44" s="44">
        <f t="shared" si="30"/>
        <v>0</v>
      </c>
      <c r="AC44" s="44">
        <f t="shared" si="30"/>
        <v>0</v>
      </c>
      <c r="AD44" s="44">
        <f t="shared" si="30"/>
        <v>0</v>
      </c>
      <c r="AE44" s="44">
        <f t="shared" si="30"/>
        <v>0</v>
      </c>
      <c r="AF44" s="44">
        <f t="shared" si="30"/>
        <v>0</v>
      </c>
      <c r="AG44" s="44">
        <f t="shared" si="30"/>
        <v>0</v>
      </c>
    </row>
    <row r="45" spans="1:33" s="4" customFormat="1" ht="23.25">
      <c r="A45" s="74" t="s">
        <v>79</v>
      </c>
      <c r="B45" s="75">
        <v>3132</v>
      </c>
      <c r="C45" s="30">
        <f t="shared" si="7"/>
        <v>0</v>
      </c>
      <c r="D45" s="31">
        <f t="shared" si="8"/>
        <v>0</v>
      </c>
      <c r="E45" s="33"/>
      <c r="F45" s="33"/>
      <c r="G45" s="33"/>
      <c r="H45" s="31">
        <f t="shared" si="9"/>
        <v>0</v>
      </c>
      <c r="I45" s="33"/>
      <c r="J45" s="33"/>
      <c r="K45" s="33"/>
      <c r="L45" s="31">
        <f t="shared" si="10"/>
        <v>0</v>
      </c>
      <c r="M45" s="33"/>
      <c r="N45" s="33"/>
      <c r="O45" s="33"/>
      <c r="P45" s="31">
        <f t="shared" si="11"/>
        <v>0</v>
      </c>
      <c r="Q45" s="33"/>
      <c r="R45" s="33"/>
      <c r="S45" s="33"/>
      <c r="X45" s="76">
        <v>3132</v>
      </c>
      <c r="Y45" s="33">
        <f>E45+F45</f>
        <v>0</v>
      </c>
      <c r="Z45" s="33">
        <f>D45+I45</f>
        <v>0</v>
      </c>
      <c r="AA45" s="33">
        <f>Z45+J45</f>
        <v>0</v>
      </c>
      <c r="AB45" s="33">
        <f>D45+H45</f>
        <v>0</v>
      </c>
      <c r="AC45" s="33">
        <f>AB45+M45</f>
        <v>0</v>
      </c>
      <c r="AD45" s="33">
        <f>AC45+N45</f>
        <v>0</v>
      </c>
      <c r="AE45" s="33">
        <f>AB45+L45</f>
        <v>0</v>
      </c>
      <c r="AF45" s="33">
        <f>AE45+Q45</f>
        <v>0</v>
      </c>
      <c r="AG45" s="33">
        <f>AF45+R45</f>
        <v>0</v>
      </c>
    </row>
    <row r="46" spans="1:24" s="4" customFormat="1" ht="23.25">
      <c r="A46" s="77"/>
      <c r="B46" s="3"/>
      <c r="C46" s="3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78"/>
      <c r="Q46" s="1"/>
      <c r="R46" s="1"/>
      <c r="S46" s="1"/>
      <c r="X46" s="3"/>
    </row>
    <row r="47" spans="1:24" s="82" customFormat="1" ht="36">
      <c r="A47" s="79" t="s">
        <v>80</v>
      </c>
      <c r="B47" s="80"/>
      <c r="C47" s="80"/>
      <c r="D47" s="80"/>
      <c r="E47" s="80"/>
      <c r="F47" s="80"/>
      <c r="G47" s="80"/>
      <c r="H47" s="80"/>
      <c r="I47" s="80"/>
      <c r="J47" s="81"/>
      <c r="K47" s="81"/>
      <c r="L47" s="81"/>
      <c r="N47" s="81"/>
      <c r="O47" s="83" t="s">
        <v>81</v>
      </c>
      <c r="P47" s="81"/>
      <c r="X47" s="80"/>
    </row>
    <row r="48" spans="1:24" s="82" customFormat="1" ht="18.75">
      <c r="A48" s="79"/>
      <c r="B48" s="80"/>
      <c r="C48" s="80"/>
      <c r="D48" s="80"/>
      <c r="E48" s="80"/>
      <c r="F48" s="80"/>
      <c r="G48" s="80"/>
      <c r="H48" s="80"/>
      <c r="I48" s="80"/>
      <c r="J48" s="84" t="s">
        <v>82</v>
      </c>
      <c r="K48" s="84"/>
      <c r="L48" s="84"/>
      <c r="M48" s="84"/>
      <c r="N48" s="85"/>
      <c r="O48" s="84" t="s">
        <v>83</v>
      </c>
      <c r="P48" s="84"/>
      <c r="X48" s="80"/>
    </row>
    <row r="49" spans="1:24" s="82" customFormat="1" ht="36">
      <c r="A49" s="86" t="s">
        <v>84</v>
      </c>
      <c r="B49" s="80"/>
      <c r="C49" s="80"/>
      <c r="D49" s="80"/>
      <c r="E49" s="80"/>
      <c r="F49" s="80"/>
      <c r="G49" s="80"/>
      <c r="H49" s="80"/>
      <c r="I49" s="80"/>
      <c r="J49" s="81"/>
      <c r="K49" s="81"/>
      <c r="L49" s="81"/>
      <c r="N49" s="81"/>
      <c r="O49" s="83" t="s">
        <v>85</v>
      </c>
      <c r="P49" s="81"/>
      <c r="X49" s="80"/>
    </row>
    <row r="50" spans="10:16" ht="23.25">
      <c r="J50" s="84" t="s">
        <v>82</v>
      </c>
      <c r="K50" s="87"/>
      <c r="L50" s="87"/>
      <c r="M50" s="87"/>
      <c r="N50" s="88"/>
      <c r="O50" s="84" t="s">
        <v>83</v>
      </c>
      <c r="P50" s="87"/>
    </row>
  </sheetData>
  <sheetProtection/>
  <mergeCells count="18">
    <mergeCell ref="A6:A7"/>
    <mergeCell ref="B6:B7"/>
    <mergeCell ref="C6:C7"/>
    <mergeCell ref="A1:S1"/>
    <mergeCell ref="A2:J2"/>
    <mergeCell ref="A3:S3"/>
    <mergeCell ref="B4:N4"/>
    <mergeCell ref="D6:D7"/>
    <mergeCell ref="E6:G6"/>
    <mergeCell ref="H6:H7"/>
    <mergeCell ref="I6:K6"/>
    <mergeCell ref="AA4:AG4"/>
    <mergeCell ref="X6:X7"/>
    <mergeCell ref="L6:L7"/>
    <mergeCell ref="M6:O6"/>
    <mergeCell ref="P6:P7"/>
    <mergeCell ref="Q6:S6"/>
    <mergeCell ref="R4:S4"/>
  </mergeCells>
  <printOptions/>
  <pageMargins left="0" right="0" top="0.3937007874015748" bottom="0.3937007874015748" header="0.1968503937007874" footer="0.1968503937007874"/>
  <pageSetup blackAndWhite="1" fitToHeight="1" fitToWidth="1" horizontalDpi="600" verticalDpi="600" orientation="landscape" paperSize="9" scale="38" r:id="rId1"/>
  <headerFooter alignWithMargins="0">
    <oddFooter>&amp;C&amp;A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Zeros="0" tabSelected="1" zoomScale="60" zoomScaleNormal="60" zoomScaleSheetLayoutView="50" zoomScalePageLayoutView="0" workbookViewId="0" topLeftCell="A1">
      <pane xSplit="3" ySplit="10" topLeftCell="G11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39" sqref="A39"/>
    </sheetView>
  </sheetViews>
  <sheetFormatPr defaultColWidth="9.00390625" defaultRowHeight="12.75"/>
  <cols>
    <col min="1" max="1" width="68.625" style="77" customWidth="1"/>
    <col min="2" max="2" width="8.375" style="3" customWidth="1"/>
    <col min="3" max="3" width="17.75390625" style="3" customWidth="1"/>
    <col min="4" max="10" width="17.875" style="3" customWidth="1"/>
    <col min="11" max="19" width="17.875" style="1" customWidth="1"/>
    <col min="20" max="20" width="27.00390625" style="1" customWidth="1"/>
    <col min="21" max="23" width="9.125" style="1" customWidth="1"/>
    <col min="24" max="24" width="8.625" style="3" bestFit="1" customWidth="1"/>
    <col min="25" max="33" width="20.00390625" style="1" customWidth="1"/>
    <col min="34" max="16384" width="9.125" style="1" customWidth="1"/>
  </cols>
  <sheetData>
    <row r="1" spans="1:24" ht="23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X1" s="1"/>
    </row>
    <row r="2" spans="1:24" ht="13.5" customHeight="1">
      <c r="A2" s="292"/>
      <c r="B2" s="303"/>
      <c r="C2" s="303"/>
      <c r="D2" s="303"/>
      <c r="E2" s="303"/>
      <c r="F2" s="303"/>
      <c r="G2" s="303"/>
      <c r="H2" s="303"/>
      <c r="I2" s="303"/>
      <c r="J2" s="303"/>
      <c r="K2" s="4"/>
      <c r="L2" s="4"/>
      <c r="M2" s="4"/>
      <c r="N2" s="4"/>
      <c r="O2" s="5"/>
      <c r="P2" s="4"/>
      <c r="Q2" s="4"/>
      <c r="R2" s="4"/>
      <c r="S2" s="4"/>
      <c r="X2" s="1"/>
    </row>
    <row r="3" spans="1:19" s="4" customFormat="1" ht="23.2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33" s="4" customFormat="1" ht="30">
      <c r="A4" s="6" t="s">
        <v>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R4" s="296" t="s">
        <v>3</v>
      </c>
      <c r="S4" s="296"/>
      <c r="Y4" s="7" t="str">
        <f>A4</f>
        <v>1011020</v>
      </c>
      <c r="AA4" s="292" t="str">
        <f>A1</f>
        <v>ЗОШ-25</v>
      </c>
      <c r="AB4" s="292"/>
      <c r="AC4" s="292"/>
      <c r="AD4" s="292"/>
      <c r="AE4" s="292"/>
      <c r="AF4" s="292"/>
      <c r="AG4" s="292"/>
    </row>
    <row r="5" spans="1:24" s="4" customFormat="1" ht="22.5" customHeight="1">
      <c r="A5" s="8"/>
      <c r="B5" s="9"/>
      <c r="C5" s="10">
        <f aca="true" t="shared" si="0" ref="C5:S5">C16-C10</f>
        <v>4751300</v>
      </c>
      <c r="D5" s="11">
        <f t="shared" si="0"/>
        <v>1148700</v>
      </c>
      <c r="E5" s="12">
        <f t="shared" si="0"/>
        <v>382300</v>
      </c>
      <c r="F5" s="11">
        <f t="shared" si="0"/>
        <v>384200</v>
      </c>
      <c r="G5" s="11">
        <f t="shared" si="0"/>
        <v>382200</v>
      </c>
      <c r="H5" s="12">
        <f t="shared" si="0"/>
        <v>1414200</v>
      </c>
      <c r="I5" s="12">
        <f t="shared" si="0"/>
        <v>381000</v>
      </c>
      <c r="J5" s="12">
        <f t="shared" si="0"/>
        <v>479600</v>
      </c>
      <c r="K5" s="12">
        <f t="shared" si="0"/>
        <v>553600</v>
      </c>
      <c r="L5" s="12">
        <f t="shared" si="0"/>
        <v>1100700</v>
      </c>
      <c r="M5" s="12">
        <f t="shared" si="0"/>
        <v>388900</v>
      </c>
      <c r="N5" s="12">
        <f t="shared" si="0"/>
        <v>356600</v>
      </c>
      <c r="O5" s="12">
        <f t="shared" si="0"/>
        <v>355200</v>
      </c>
      <c r="P5" s="10">
        <f t="shared" si="0"/>
        <v>1087700</v>
      </c>
      <c r="Q5" s="12">
        <f t="shared" si="0"/>
        <v>357600</v>
      </c>
      <c r="R5" s="10">
        <f t="shared" si="0"/>
        <v>358100</v>
      </c>
      <c r="S5" s="12">
        <f t="shared" si="0"/>
        <v>372000</v>
      </c>
      <c r="X5" s="9"/>
    </row>
    <row r="6" spans="1:24" s="4" customFormat="1" ht="23.25">
      <c r="A6" s="297" t="s">
        <v>4</v>
      </c>
      <c r="B6" s="293" t="s">
        <v>5</v>
      </c>
      <c r="C6" s="300" t="s">
        <v>6</v>
      </c>
      <c r="D6" s="294" t="s">
        <v>7</v>
      </c>
      <c r="E6" s="291" t="s">
        <v>8</v>
      </c>
      <c r="F6" s="291"/>
      <c r="G6" s="291"/>
      <c r="H6" s="294" t="s">
        <v>9</v>
      </c>
      <c r="I6" s="291" t="s">
        <v>8</v>
      </c>
      <c r="J6" s="291"/>
      <c r="K6" s="291"/>
      <c r="L6" s="294" t="s">
        <v>10</v>
      </c>
      <c r="M6" s="291" t="s">
        <v>8</v>
      </c>
      <c r="N6" s="291"/>
      <c r="O6" s="291"/>
      <c r="P6" s="294" t="s">
        <v>11</v>
      </c>
      <c r="Q6" s="291" t="s">
        <v>8</v>
      </c>
      <c r="R6" s="291"/>
      <c r="S6" s="291"/>
      <c r="X6" s="293" t="s">
        <v>5</v>
      </c>
    </row>
    <row r="7" spans="1:33" s="4" customFormat="1" ht="24" thickBot="1">
      <c r="A7" s="298"/>
      <c r="B7" s="299"/>
      <c r="C7" s="301"/>
      <c r="D7" s="295"/>
      <c r="E7" s="15" t="s">
        <v>12</v>
      </c>
      <c r="F7" s="15" t="s">
        <v>13</v>
      </c>
      <c r="G7" s="14" t="s">
        <v>14</v>
      </c>
      <c r="H7" s="295"/>
      <c r="I7" s="15" t="s">
        <v>15</v>
      </c>
      <c r="J7" s="15" t="s">
        <v>16</v>
      </c>
      <c r="K7" s="14" t="s">
        <v>17</v>
      </c>
      <c r="L7" s="295"/>
      <c r="M7" s="15" t="s">
        <v>18</v>
      </c>
      <c r="N7" s="15" t="s">
        <v>19</v>
      </c>
      <c r="O7" s="14" t="s">
        <v>20</v>
      </c>
      <c r="P7" s="295"/>
      <c r="Q7" s="15" t="s">
        <v>21</v>
      </c>
      <c r="R7" s="15" t="s">
        <v>22</v>
      </c>
      <c r="S7" s="14" t="s">
        <v>23</v>
      </c>
      <c r="X7" s="291"/>
      <c r="Y7" s="16" t="s">
        <v>24</v>
      </c>
      <c r="Z7" s="16" t="s">
        <v>25</v>
      </c>
      <c r="AA7" s="16" t="s">
        <v>26</v>
      </c>
      <c r="AB7" s="16" t="s">
        <v>27</v>
      </c>
      <c r="AC7" s="16" t="s">
        <v>28</v>
      </c>
      <c r="AD7" s="16" t="s">
        <v>29</v>
      </c>
      <c r="AE7" s="16" t="s">
        <v>30</v>
      </c>
      <c r="AF7" s="16" t="s">
        <v>31</v>
      </c>
      <c r="AG7" s="16" t="s">
        <v>32</v>
      </c>
    </row>
    <row r="8" spans="1:33" s="4" customFormat="1" ht="24.75" thickBot="1" thickTop="1">
      <c r="A8" s="17">
        <v>1</v>
      </c>
      <c r="B8" s="17">
        <v>2</v>
      </c>
      <c r="C8" s="18">
        <v>3</v>
      </c>
      <c r="D8" s="19">
        <v>4</v>
      </c>
      <c r="E8" s="20">
        <v>5</v>
      </c>
      <c r="F8" s="20">
        <v>6</v>
      </c>
      <c r="G8" s="20">
        <v>7</v>
      </c>
      <c r="H8" s="19">
        <v>8</v>
      </c>
      <c r="I8" s="20" t="s">
        <v>33</v>
      </c>
      <c r="J8" s="20" t="s">
        <v>34</v>
      </c>
      <c r="K8" s="20">
        <v>11</v>
      </c>
      <c r="L8" s="19">
        <v>12</v>
      </c>
      <c r="M8" s="20" t="s">
        <v>35</v>
      </c>
      <c r="N8" s="20" t="s">
        <v>36</v>
      </c>
      <c r="O8" s="20">
        <v>15</v>
      </c>
      <c r="P8" s="19">
        <v>16</v>
      </c>
      <c r="Q8" s="20" t="s">
        <v>37</v>
      </c>
      <c r="R8" s="20" t="s">
        <v>38</v>
      </c>
      <c r="S8" s="20">
        <v>19</v>
      </c>
      <c r="X8" s="21">
        <v>2</v>
      </c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ht="24" thickTop="1">
      <c r="A9" s="22" t="s">
        <v>39</v>
      </c>
      <c r="B9" s="23" t="s">
        <v>40</v>
      </c>
      <c r="C9" s="24">
        <f aca="true" t="shared" si="1" ref="C9:C14">SUM(D9,H9,L9,P9)</f>
        <v>1501000</v>
      </c>
      <c r="D9" s="24">
        <f aca="true" t="shared" si="2" ref="D9:D14">SUM(E9:G9)</f>
        <v>919150</v>
      </c>
      <c r="E9" s="25">
        <f>SUM(E10:E10)</f>
        <v>431600</v>
      </c>
      <c r="F9" s="25">
        <f>SUM(F10:F10)</f>
        <v>305950</v>
      </c>
      <c r="G9" s="25">
        <f>SUM(G10:G10)</f>
        <v>181600</v>
      </c>
      <c r="H9" s="25">
        <f aca="true" t="shared" si="3" ref="H9:H14">SUM(I9:K9)</f>
        <v>206900</v>
      </c>
      <c r="I9" s="25">
        <f>SUM(I10:I10)</f>
        <v>144100</v>
      </c>
      <c r="J9" s="25">
        <f>SUM(J10:J10)</f>
        <v>43800</v>
      </c>
      <c r="K9" s="25">
        <f>SUM(K10:K10)</f>
        <v>19000</v>
      </c>
      <c r="L9" s="25">
        <f aca="true" t="shared" si="4" ref="L9:L14">SUM(M9:O9)</f>
        <v>69400</v>
      </c>
      <c r="M9" s="25">
        <f>SUM(M10:M10)</f>
        <v>16900</v>
      </c>
      <c r="N9" s="25">
        <f>SUM(N10:N10)</f>
        <v>16700</v>
      </c>
      <c r="O9" s="25">
        <f>SUM(O10:O10)</f>
        <v>35800</v>
      </c>
      <c r="P9" s="25">
        <f aca="true" t="shared" si="5" ref="P9:P14">SUM(Q9:S9)</f>
        <v>305550</v>
      </c>
      <c r="Q9" s="25">
        <f>SUM(Q10:Q10)</f>
        <v>44100</v>
      </c>
      <c r="R9" s="25">
        <f>SUM(R10:R10)</f>
        <v>139950</v>
      </c>
      <c r="S9" s="25">
        <f>SUM(S10:S10)</f>
        <v>121500</v>
      </c>
      <c r="X9" s="26" t="s">
        <v>40</v>
      </c>
      <c r="Y9" s="27">
        <f aca="true" t="shared" si="6" ref="Y9:AG9">SUM(Y10:Y10)</f>
        <v>737550</v>
      </c>
      <c r="Z9" s="27">
        <f t="shared" si="6"/>
        <v>1063250</v>
      </c>
      <c r="AA9" s="27">
        <f t="shared" si="6"/>
        <v>1107050</v>
      </c>
      <c r="AB9" s="27">
        <f t="shared" si="6"/>
        <v>1126050</v>
      </c>
      <c r="AC9" s="27">
        <f t="shared" si="6"/>
        <v>1142950</v>
      </c>
      <c r="AD9" s="27">
        <f t="shared" si="6"/>
        <v>1159650</v>
      </c>
      <c r="AE9" s="27">
        <f t="shared" si="6"/>
        <v>1195450</v>
      </c>
      <c r="AF9" s="27">
        <f t="shared" si="6"/>
        <v>1239550</v>
      </c>
      <c r="AG9" s="27">
        <f t="shared" si="6"/>
        <v>1379500</v>
      </c>
    </row>
    <row r="10" spans="1:33" s="4" customFormat="1" ht="23.25">
      <c r="A10" s="28" t="s">
        <v>41</v>
      </c>
      <c r="B10" s="29" t="s">
        <v>40</v>
      </c>
      <c r="C10" s="30">
        <f t="shared" si="1"/>
        <v>1501000</v>
      </c>
      <c r="D10" s="31">
        <f t="shared" si="2"/>
        <v>919150</v>
      </c>
      <c r="E10" s="32">
        <f>'[1]1011020 ЗОШ-25'!E10+'[2]1011020 ЗОШ-25'!E10</f>
        <v>431600</v>
      </c>
      <c r="F10" s="32">
        <f>'[1]1011020 ЗОШ-25'!F10+'[2]1011020 ЗОШ-25'!F10</f>
        <v>305950</v>
      </c>
      <c r="G10" s="32">
        <f>'[1]1011020 ЗОШ-25'!G10+'[2]1011020 ЗОШ-25'!G10</f>
        <v>181600</v>
      </c>
      <c r="H10" s="31">
        <f t="shared" si="3"/>
        <v>206900</v>
      </c>
      <c r="I10" s="32">
        <f>'[1]1011020 ЗОШ-25'!I10+'[2]1011020 ЗОШ-25'!I10</f>
        <v>144100</v>
      </c>
      <c r="J10" s="32">
        <f>'[1]1011020 ЗОШ-25'!J10+'[2]1011020 ЗОШ-25'!J10</f>
        <v>43800</v>
      </c>
      <c r="K10" s="32">
        <f>'[1]1011020 ЗОШ-25'!K10+'[2]1011020 ЗОШ-25'!K10</f>
        <v>19000</v>
      </c>
      <c r="L10" s="31">
        <f t="shared" si="4"/>
        <v>69400</v>
      </c>
      <c r="M10" s="32">
        <f>'[1]1011020 ЗОШ-25'!M10+'[2]1011020 ЗОШ-25'!M10</f>
        <v>16900</v>
      </c>
      <c r="N10" s="32">
        <f>'[1]1011020 ЗОШ-25'!N10+'[2]1011020 ЗОШ-25'!N10</f>
        <v>16700</v>
      </c>
      <c r="O10" s="32">
        <f>'[1]1011020 ЗОШ-25'!O10+'[2]1011020 ЗОШ-25'!O10</f>
        <v>35800</v>
      </c>
      <c r="P10" s="31">
        <f t="shared" si="5"/>
        <v>305550</v>
      </c>
      <c r="Q10" s="32">
        <f>'[1]1011020 ЗОШ-25'!Q10+'[2]1011020 ЗОШ-25'!Q10</f>
        <v>44100</v>
      </c>
      <c r="R10" s="32">
        <f>'[1]1011020 ЗОШ-25'!R10+'[2]1011020 ЗОШ-25'!R10</f>
        <v>139950</v>
      </c>
      <c r="S10" s="32">
        <f>'[1]1011020 ЗОШ-25'!S10+'[2]1011020 ЗОШ-25'!S10</f>
        <v>121500</v>
      </c>
      <c r="T10" s="34"/>
      <c r="X10" s="13" t="s">
        <v>40</v>
      </c>
      <c r="Y10" s="35">
        <f>E10+F10</f>
        <v>737550</v>
      </c>
      <c r="Z10" s="35">
        <f>D10+I10</f>
        <v>1063250</v>
      </c>
      <c r="AA10" s="35">
        <f>Z10+J10</f>
        <v>1107050</v>
      </c>
      <c r="AB10" s="35">
        <f>D10+H10</f>
        <v>1126050</v>
      </c>
      <c r="AC10" s="35">
        <f>AB10+M10</f>
        <v>1142950</v>
      </c>
      <c r="AD10" s="35">
        <f>AC10+N10</f>
        <v>1159650</v>
      </c>
      <c r="AE10" s="35">
        <f>AB10+L10</f>
        <v>1195450</v>
      </c>
      <c r="AF10" s="35">
        <f>AE10+Q10</f>
        <v>1239550</v>
      </c>
      <c r="AG10" s="35">
        <f>AF10+R10</f>
        <v>1379500</v>
      </c>
    </row>
    <row r="11" spans="1:33" s="40" customFormat="1" ht="36">
      <c r="A11" s="36" t="s">
        <v>42</v>
      </c>
      <c r="B11" s="37" t="s">
        <v>40</v>
      </c>
      <c r="C11" s="30">
        <f t="shared" si="1"/>
        <v>0</v>
      </c>
      <c r="D11" s="31">
        <f t="shared" si="2"/>
        <v>0</v>
      </c>
      <c r="E11" s="38"/>
      <c r="F11" s="38"/>
      <c r="G11" s="38"/>
      <c r="H11" s="31">
        <f t="shared" si="3"/>
        <v>0</v>
      </c>
      <c r="I11" s="38"/>
      <c r="J11" s="38"/>
      <c r="K11" s="38"/>
      <c r="L11" s="31">
        <f t="shared" si="4"/>
        <v>0</v>
      </c>
      <c r="M11" s="38"/>
      <c r="N11" s="38"/>
      <c r="O11" s="38"/>
      <c r="P11" s="31">
        <f t="shared" si="5"/>
        <v>0</v>
      </c>
      <c r="Q11" s="38"/>
      <c r="R11" s="38"/>
      <c r="S11" s="38"/>
      <c r="T11" s="39"/>
      <c r="X11" s="41" t="s">
        <v>40</v>
      </c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4" customFormat="1" ht="36">
      <c r="A12" s="42" t="s">
        <v>43</v>
      </c>
      <c r="B12" s="43" t="s">
        <v>40</v>
      </c>
      <c r="C12" s="30">
        <f t="shared" si="1"/>
        <v>0</v>
      </c>
      <c r="D12" s="31">
        <f t="shared" si="2"/>
        <v>0</v>
      </c>
      <c r="E12" s="44"/>
      <c r="F12" s="44"/>
      <c r="G12" s="44"/>
      <c r="H12" s="31">
        <f t="shared" si="3"/>
        <v>0</v>
      </c>
      <c r="I12" s="44"/>
      <c r="J12" s="44"/>
      <c r="K12" s="44"/>
      <c r="L12" s="31">
        <f t="shared" si="4"/>
        <v>0</v>
      </c>
      <c r="M12" s="44"/>
      <c r="N12" s="44"/>
      <c r="O12" s="44"/>
      <c r="P12" s="31">
        <f t="shared" si="5"/>
        <v>0</v>
      </c>
      <c r="Q12" s="44"/>
      <c r="R12" s="44"/>
      <c r="S12" s="44"/>
      <c r="T12" s="34"/>
      <c r="X12" s="45" t="s">
        <v>40</v>
      </c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s="40" customFormat="1" ht="23.25">
      <c r="A13" s="46" t="s">
        <v>44</v>
      </c>
      <c r="B13" s="47" t="s">
        <v>40</v>
      </c>
      <c r="C13" s="30">
        <f t="shared" si="1"/>
        <v>0</v>
      </c>
      <c r="D13" s="31">
        <f t="shared" si="2"/>
        <v>0</v>
      </c>
      <c r="E13" s="35"/>
      <c r="F13" s="35"/>
      <c r="G13" s="35"/>
      <c r="H13" s="31">
        <f t="shared" si="3"/>
        <v>0</v>
      </c>
      <c r="I13" s="35"/>
      <c r="J13" s="35"/>
      <c r="K13" s="35"/>
      <c r="L13" s="31">
        <f t="shared" si="4"/>
        <v>0</v>
      </c>
      <c r="M13" s="35"/>
      <c r="N13" s="35"/>
      <c r="O13" s="35"/>
      <c r="P13" s="31">
        <f t="shared" si="5"/>
        <v>0</v>
      </c>
      <c r="Q13" s="35"/>
      <c r="R13" s="35"/>
      <c r="S13" s="35"/>
      <c r="T13" s="39"/>
      <c r="X13" s="48" t="s">
        <v>40</v>
      </c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4" customFormat="1" ht="23.25">
      <c r="A14" s="46" t="s">
        <v>45</v>
      </c>
      <c r="B14" s="47" t="s">
        <v>40</v>
      </c>
      <c r="C14" s="30">
        <f t="shared" si="1"/>
        <v>0</v>
      </c>
      <c r="D14" s="31">
        <f t="shared" si="2"/>
        <v>0</v>
      </c>
      <c r="E14" s="35"/>
      <c r="F14" s="35"/>
      <c r="G14" s="35"/>
      <c r="H14" s="31">
        <f t="shared" si="3"/>
        <v>0</v>
      </c>
      <c r="I14" s="35"/>
      <c r="J14" s="35"/>
      <c r="K14" s="35"/>
      <c r="L14" s="31">
        <f t="shared" si="4"/>
        <v>0</v>
      </c>
      <c r="M14" s="35"/>
      <c r="N14" s="35"/>
      <c r="O14" s="35"/>
      <c r="P14" s="31">
        <f t="shared" si="5"/>
        <v>0</v>
      </c>
      <c r="Q14" s="35"/>
      <c r="R14" s="35"/>
      <c r="S14" s="35"/>
      <c r="T14" s="34"/>
      <c r="X14" s="48" t="s">
        <v>40</v>
      </c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4" customFormat="1" ht="23.25">
      <c r="A15" s="49"/>
      <c r="B15" s="47"/>
      <c r="C15" s="30"/>
      <c r="D15" s="31"/>
      <c r="E15" s="50"/>
      <c r="F15" s="50"/>
      <c r="G15" s="50"/>
      <c r="H15" s="31"/>
      <c r="I15" s="50"/>
      <c r="J15" s="50"/>
      <c r="K15" s="50"/>
      <c r="L15" s="31"/>
      <c r="M15" s="50"/>
      <c r="N15" s="50"/>
      <c r="O15" s="50"/>
      <c r="P15" s="31"/>
      <c r="Q15" s="50"/>
      <c r="R15" s="50"/>
      <c r="S15" s="50"/>
      <c r="T15" s="34"/>
      <c r="X15" s="48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" customFormat="1" ht="23.25">
      <c r="A16" s="51" t="s">
        <v>46</v>
      </c>
      <c r="B16" s="52" t="s">
        <v>40</v>
      </c>
      <c r="C16" s="53">
        <f aca="true" t="shared" si="7" ref="C16:C45">SUM(D16,H16,L16,P16)</f>
        <v>6252300</v>
      </c>
      <c r="D16" s="53">
        <f aca="true" t="shared" si="8" ref="D16:D45">SUM(E16:G16)</f>
        <v>2067850</v>
      </c>
      <c r="E16" s="53">
        <f>SUM(E17,E41)</f>
        <v>813900</v>
      </c>
      <c r="F16" s="53">
        <f>SUM(F17,F41)</f>
        <v>690150</v>
      </c>
      <c r="G16" s="53">
        <f>SUM(G17,G41)</f>
        <v>563800</v>
      </c>
      <c r="H16" s="53">
        <f aca="true" t="shared" si="9" ref="H16:H45">SUM(I16:K16)</f>
        <v>1621100</v>
      </c>
      <c r="I16" s="53">
        <f>SUM(I17,I41)</f>
        <v>525100</v>
      </c>
      <c r="J16" s="53">
        <f>SUM(J17,J41)</f>
        <v>523400</v>
      </c>
      <c r="K16" s="53">
        <f>SUM(K17,K41)</f>
        <v>572600</v>
      </c>
      <c r="L16" s="53">
        <f aca="true" t="shared" si="10" ref="L16:L45">SUM(M16:O16)</f>
        <v>1170100</v>
      </c>
      <c r="M16" s="53">
        <f>SUM(M17,M41)</f>
        <v>405800</v>
      </c>
      <c r="N16" s="53">
        <f>SUM(N17,N41)</f>
        <v>373300</v>
      </c>
      <c r="O16" s="53">
        <f>SUM(O17,O41)</f>
        <v>391000</v>
      </c>
      <c r="P16" s="53">
        <f aca="true" t="shared" si="11" ref="P16:P45">SUM(Q16:S16)</f>
        <v>1393250</v>
      </c>
      <c r="Q16" s="53">
        <f>SUM(Q17,Q41)</f>
        <v>401700</v>
      </c>
      <c r="R16" s="53">
        <f>SUM(R17,R41)</f>
        <v>498050</v>
      </c>
      <c r="S16" s="53">
        <f>SUM(S17,S41)</f>
        <v>493500</v>
      </c>
      <c r="T16" s="34"/>
      <c r="X16" s="54" t="s">
        <v>40</v>
      </c>
      <c r="Y16" s="53">
        <f aca="true" t="shared" si="12" ref="Y16:AG16">SUM(Y17,Y41)</f>
        <v>1504050</v>
      </c>
      <c r="Z16" s="53">
        <f t="shared" si="12"/>
        <v>2592950</v>
      </c>
      <c r="AA16" s="53">
        <f t="shared" si="12"/>
        <v>3116350</v>
      </c>
      <c r="AB16" s="53">
        <f t="shared" si="12"/>
        <v>3688950</v>
      </c>
      <c r="AC16" s="53">
        <f t="shared" si="12"/>
        <v>4094750</v>
      </c>
      <c r="AD16" s="53">
        <f t="shared" si="12"/>
        <v>4468050</v>
      </c>
      <c r="AE16" s="53">
        <f t="shared" si="12"/>
        <v>4859050</v>
      </c>
      <c r="AF16" s="53">
        <f t="shared" si="12"/>
        <v>5260750</v>
      </c>
      <c r="AG16" s="53">
        <f t="shared" si="12"/>
        <v>5758800</v>
      </c>
    </row>
    <row r="17" spans="1:33" s="4" customFormat="1" ht="23.25">
      <c r="A17" s="55" t="s">
        <v>47</v>
      </c>
      <c r="B17" s="56">
        <v>2000</v>
      </c>
      <c r="C17" s="30">
        <f t="shared" si="7"/>
        <v>6252300</v>
      </c>
      <c r="D17" s="31">
        <f t="shared" si="8"/>
        <v>2067850</v>
      </c>
      <c r="E17" s="57">
        <f>E18+E23+E37+E40</f>
        <v>813900</v>
      </c>
      <c r="F17" s="57">
        <f>F18+F23+F37+F40</f>
        <v>690150</v>
      </c>
      <c r="G17" s="57">
        <f>G18+G23+G37+G40</f>
        <v>563800</v>
      </c>
      <c r="H17" s="31">
        <f t="shared" si="9"/>
        <v>1621100</v>
      </c>
      <c r="I17" s="57">
        <f>I18+I23+I37+I40</f>
        <v>525100</v>
      </c>
      <c r="J17" s="57">
        <f>J18+J23+J37+J40</f>
        <v>523400</v>
      </c>
      <c r="K17" s="57">
        <f>K18+K23+K37+K40</f>
        <v>572600</v>
      </c>
      <c r="L17" s="31">
        <f t="shared" si="10"/>
        <v>1170100</v>
      </c>
      <c r="M17" s="57">
        <f>M18+M23+M37+M40</f>
        <v>405800</v>
      </c>
      <c r="N17" s="57">
        <f>N18+N23+N37+N40</f>
        <v>373300</v>
      </c>
      <c r="O17" s="57">
        <f>O18+O23+O37+O40</f>
        <v>391000</v>
      </c>
      <c r="P17" s="31">
        <f t="shared" si="11"/>
        <v>1393250</v>
      </c>
      <c r="Q17" s="57">
        <f>Q18+Q23+Q37+Q40</f>
        <v>401700</v>
      </c>
      <c r="R17" s="57">
        <f>R18+R23+R37+R40</f>
        <v>498050</v>
      </c>
      <c r="S17" s="57">
        <f>S18+S23+S37+S40</f>
        <v>493500</v>
      </c>
      <c r="T17" s="34"/>
      <c r="X17" s="56">
        <v>2000</v>
      </c>
      <c r="Y17" s="57">
        <f aca="true" t="shared" si="13" ref="Y17:AG17">Y18+Y23+Y37+Y40</f>
        <v>1504050</v>
      </c>
      <c r="Z17" s="57">
        <f t="shared" si="13"/>
        <v>2592950</v>
      </c>
      <c r="AA17" s="57">
        <f t="shared" si="13"/>
        <v>3116350</v>
      </c>
      <c r="AB17" s="57">
        <f t="shared" si="13"/>
        <v>3688950</v>
      </c>
      <c r="AC17" s="57">
        <f t="shared" si="13"/>
        <v>4094750</v>
      </c>
      <c r="AD17" s="57">
        <f t="shared" si="13"/>
        <v>4468050</v>
      </c>
      <c r="AE17" s="57">
        <f t="shared" si="13"/>
        <v>4859050</v>
      </c>
      <c r="AF17" s="57">
        <f t="shared" si="13"/>
        <v>5260750</v>
      </c>
      <c r="AG17" s="57">
        <f t="shared" si="13"/>
        <v>5758800</v>
      </c>
    </row>
    <row r="18" spans="1:33" s="4" customFormat="1" ht="23.25">
      <c r="A18" s="58" t="s">
        <v>48</v>
      </c>
      <c r="B18" s="59" t="s">
        <v>49</v>
      </c>
      <c r="C18" s="30">
        <f t="shared" si="7"/>
        <v>4751300</v>
      </c>
      <c r="D18" s="31">
        <f t="shared" si="8"/>
        <v>1148700</v>
      </c>
      <c r="E18" s="57">
        <f>E19+E22</f>
        <v>382300</v>
      </c>
      <c r="F18" s="57">
        <f>F19+F22</f>
        <v>384200</v>
      </c>
      <c r="G18" s="57">
        <f>G19+G22</f>
        <v>382200</v>
      </c>
      <c r="H18" s="31">
        <f t="shared" si="9"/>
        <v>1414200</v>
      </c>
      <c r="I18" s="57">
        <f>I19+I22</f>
        <v>381000</v>
      </c>
      <c r="J18" s="57">
        <f>J19+J22</f>
        <v>479600</v>
      </c>
      <c r="K18" s="57">
        <f>K19+K22</f>
        <v>553600</v>
      </c>
      <c r="L18" s="31">
        <f t="shared" si="10"/>
        <v>1100700</v>
      </c>
      <c r="M18" s="57">
        <f>M19+M22</f>
        <v>388900</v>
      </c>
      <c r="N18" s="57">
        <f>N19+N22</f>
        <v>356600</v>
      </c>
      <c r="O18" s="57">
        <f>O19+O22</f>
        <v>355200</v>
      </c>
      <c r="P18" s="31">
        <f t="shared" si="11"/>
        <v>1087700</v>
      </c>
      <c r="Q18" s="57">
        <f>Q19+Q22</f>
        <v>357600</v>
      </c>
      <c r="R18" s="57">
        <f>R19+R22</f>
        <v>358100</v>
      </c>
      <c r="S18" s="57">
        <f>S19+S22</f>
        <v>372000</v>
      </c>
      <c r="T18" s="34"/>
      <c r="X18" s="59" t="s">
        <v>49</v>
      </c>
      <c r="Y18" s="57">
        <f aca="true" t="shared" si="14" ref="Y18:AG18">Y19+Y22</f>
        <v>766500</v>
      </c>
      <c r="Z18" s="57">
        <f t="shared" si="14"/>
        <v>1529700</v>
      </c>
      <c r="AA18" s="57">
        <f t="shared" si="14"/>
        <v>2009300</v>
      </c>
      <c r="AB18" s="57">
        <f t="shared" si="14"/>
        <v>2562900</v>
      </c>
      <c r="AC18" s="57">
        <f t="shared" si="14"/>
        <v>2951800</v>
      </c>
      <c r="AD18" s="57">
        <f t="shared" si="14"/>
        <v>3308400</v>
      </c>
      <c r="AE18" s="57">
        <f t="shared" si="14"/>
        <v>3663600</v>
      </c>
      <c r="AF18" s="57">
        <f t="shared" si="14"/>
        <v>4021200</v>
      </c>
      <c r="AG18" s="57">
        <f t="shared" si="14"/>
        <v>4379300</v>
      </c>
    </row>
    <row r="19" spans="1:33" s="4" customFormat="1" ht="23.25">
      <c r="A19" s="58" t="s">
        <v>50</v>
      </c>
      <c r="B19" s="56">
        <v>2110</v>
      </c>
      <c r="C19" s="30">
        <f t="shared" si="7"/>
        <v>3894600</v>
      </c>
      <c r="D19" s="31">
        <f t="shared" si="8"/>
        <v>941500</v>
      </c>
      <c r="E19" s="57">
        <f>SUM(E20:E21)</f>
        <v>313300</v>
      </c>
      <c r="F19" s="57">
        <f>SUM(F20:F21)</f>
        <v>314900</v>
      </c>
      <c r="G19" s="57">
        <f>SUM(G20:G21)</f>
        <v>313300</v>
      </c>
      <c r="H19" s="31">
        <f t="shared" si="9"/>
        <v>1159200</v>
      </c>
      <c r="I19" s="57">
        <f>SUM(I20:I21)</f>
        <v>312300</v>
      </c>
      <c r="J19" s="57">
        <f>SUM(J20:J21)</f>
        <v>393100</v>
      </c>
      <c r="K19" s="57">
        <f>SUM(K20:K21)</f>
        <v>453800</v>
      </c>
      <c r="L19" s="31">
        <f t="shared" si="10"/>
        <v>902300</v>
      </c>
      <c r="M19" s="57">
        <f>SUM(M20:M21)</f>
        <v>318800</v>
      </c>
      <c r="N19" s="57">
        <f>SUM(N20:N21)</f>
        <v>292300</v>
      </c>
      <c r="O19" s="57">
        <f>SUM(O20:O21)</f>
        <v>291200</v>
      </c>
      <c r="P19" s="31">
        <f t="shared" si="11"/>
        <v>891600</v>
      </c>
      <c r="Q19" s="57">
        <f>SUM(Q20:Q21)</f>
        <v>293100</v>
      </c>
      <c r="R19" s="57">
        <f>SUM(R20:R21)</f>
        <v>293600</v>
      </c>
      <c r="S19" s="57">
        <f>SUM(S20:S21)</f>
        <v>304900</v>
      </c>
      <c r="T19" s="34"/>
      <c r="X19" s="56">
        <v>2110</v>
      </c>
      <c r="Y19" s="57">
        <f aca="true" t="shared" si="15" ref="Y19:AG19">SUM(Y20:Y21)</f>
        <v>628200</v>
      </c>
      <c r="Z19" s="57">
        <f t="shared" si="15"/>
        <v>1253800</v>
      </c>
      <c r="AA19" s="57">
        <f t="shared" si="15"/>
        <v>1646900</v>
      </c>
      <c r="AB19" s="57">
        <f t="shared" si="15"/>
        <v>2100700</v>
      </c>
      <c r="AC19" s="57">
        <f t="shared" si="15"/>
        <v>2419500</v>
      </c>
      <c r="AD19" s="57">
        <f t="shared" si="15"/>
        <v>2711800</v>
      </c>
      <c r="AE19" s="57">
        <f t="shared" si="15"/>
        <v>3003000</v>
      </c>
      <c r="AF19" s="57">
        <f t="shared" si="15"/>
        <v>3296100</v>
      </c>
      <c r="AG19" s="57">
        <f t="shared" si="15"/>
        <v>3589700</v>
      </c>
    </row>
    <row r="20" spans="1:33" s="4" customFormat="1" ht="23.25">
      <c r="A20" s="60" t="s">
        <v>51</v>
      </c>
      <c r="B20" s="61">
        <v>2111</v>
      </c>
      <c r="C20" s="30">
        <f t="shared" si="7"/>
        <v>3894600</v>
      </c>
      <c r="D20" s="31">
        <f t="shared" si="8"/>
        <v>941500</v>
      </c>
      <c r="E20" s="32">
        <f>'[1]1011020 ЗОШ-25'!E20+'[2]1011020 ЗОШ-25'!E20</f>
        <v>313300</v>
      </c>
      <c r="F20" s="32">
        <f>'[1]1011020 ЗОШ-25'!F20+'[2]1011020 ЗОШ-25'!F20</f>
        <v>314900</v>
      </c>
      <c r="G20" s="32">
        <f>'[1]1011020 ЗОШ-25'!G20+'[2]1011020 ЗОШ-25'!G20</f>
        <v>313300</v>
      </c>
      <c r="H20" s="31">
        <f t="shared" si="9"/>
        <v>1159200</v>
      </c>
      <c r="I20" s="32">
        <f>'[1]1011020 ЗОШ-25'!I20+'[2]1011020 ЗОШ-25'!I20</f>
        <v>312300</v>
      </c>
      <c r="J20" s="32">
        <f>'[1]1011020 ЗОШ-25'!J20+'[2]1011020 ЗОШ-25'!J20</f>
        <v>393100</v>
      </c>
      <c r="K20" s="32">
        <f>'[1]1011020 ЗОШ-25'!K20+'[2]1011020 ЗОШ-25'!K20</f>
        <v>453800</v>
      </c>
      <c r="L20" s="31">
        <f t="shared" si="10"/>
        <v>902300</v>
      </c>
      <c r="M20" s="32">
        <f>'[1]1011020 ЗОШ-25'!M20+'[2]1011020 ЗОШ-25'!M20</f>
        <v>318800</v>
      </c>
      <c r="N20" s="32">
        <f>'[1]1011020 ЗОШ-25'!N20+'[2]1011020 ЗОШ-25'!N20</f>
        <v>292300</v>
      </c>
      <c r="O20" s="32">
        <f>'[1]1011020 ЗОШ-25'!O20+'[2]1011020 ЗОШ-25'!O20</f>
        <v>291200</v>
      </c>
      <c r="P20" s="31">
        <f t="shared" si="11"/>
        <v>891600</v>
      </c>
      <c r="Q20" s="32">
        <f>'[1]1011020 ЗОШ-25'!Q20+'[2]1011020 ЗОШ-25'!Q20</f>
        <v>293100</v>
      </c>
      <c r="R20" s="32">
        <f>'[1]1011020 ЗОШ-25'!R20+'[2]1011020 ЗОШ-25'!R20</f>
        <v>293600</v>
      </c>
      <c r="S20" s="32">
        <f>'[1]1011020 ЗОШ-25'!S20+'[2]1011020 ЗОШ-25'!S20</f>
        <v>304900</v>
      </c>
      <c r="T20" s="34"/>
      <c r="X20" s="61">
        <v>2111</v>
      </c>
      <c r="Y20" s="35">
        <f>E20+F20</f>
        <v>628200</v>
      </c>
      <c r="Z20" s="35">
        <f>D20+I20</f>
        <v>1253800</v>
      </c>
      <c r="AA20" s="35">
        <f>Z20+J20</f>
        <v>1646900</v>
      </c>
      <c r="AB20" s="35">
        <f>D20+H20</f>
        <v>2100700</v>
      </c>
      <c r="AC20" s="35">
        <f aca="true" t="shared" si="16" ref="AC20:AD22">AB20+M20</f>
        <v>2419500</v>
      </c>
      <c r="AD20" s="35">
        <f t="shared" si="16"/>
        <v>2711800</v>
      </c>
      <c r="AE20" s="35">
        <f>AB20+L20</f>
        <v>3003000</v>
      </c>
      <c r="AF20" s="35">
        <f aca="true" t="shared" si="17" ref="AF20:AG22">AE20+Q20</f>
        <v>3296100</v>
      </c>
      <c r="AG20" s="35">
        <f t="shared" si="17"/>
        <v>3589700</v>
      </c>
    </row>
    <row r="21" spans="1:33" s="4" customFormat="1" ht="23.25">
      <c r="A21" s="62" t="s">
        <v>52</v>
      </c>
      <c r="B21" s="63" t="s">
        <v>53</v>
      </c>
      <c r="C21" s="30">
        <f t="shared" si="7"/>
        <v>0</v>
      </c>
      <c r="D21" s="31">
        <f t="shared" si="8"/>
        <v>0</v>
      </c>
      <c r="E21" s="32">
        <f>'[1]1011020 ЗОШ-25'!E21+'[2]1011020 ЗОШ-25'!E21</f>
        <v>0</v>
      </c>
      <c r="F21" s="32">
        <f>'[1]1011020 ЗОШ-25'!F21+'[2]1011020 ЗОШ-25'!F21</f>
        <v>0</v>
      </c>
      <c r="G21" s="32">
        <f>'[1]1011020 ЗОШ-25'!G21+'[2]1011020 ЗОШ-25'!G21</f>
        <v>0</v>
      </c>
      <c r="H21" s="31">
        <f t="shared" si="9"/>
        <v>0</v>
      </c>
      <c r="I21" s="32">
        <f>'[1]1011020 ЗОШ-25'!I21+'[2]1011020 ЗОШ-25'!I21</f>
        <v>0</v>
      </c>
      <c r="J21" s="32">
        <f>'[1]1011020 ЗОШ-25'!J21+'[2]1011020 ЗОШ-25'!J21</f>
        <v>0</v>
      </c>
      <c r="K21" s="32">
        <f>'[1]1011020 ЗОШ-25'!K21+'[2]1011020 ЗОШ-25'!K21</f>
        <v>0</v>
      </c>
      <c r="L21" s="31">
        <f t="shared" si="10"/>
        <v>0</v>
      </c>
      <c r="M21" s="32">
        <f>'[1]1011020 ЗОШ-25'!M21+'[2]1011020 ЗОШ-25'!M21</f>
        <v>0</v>
      </c>
      <c r="N21" s="32">
        <f>'[1]1011020 ЗОШ-25'!N21+'[2]1011020 ЗОШ-25'!N21</f>
        <v>0</v>
      </c>
      <c r="O21" s="32">
        <f>'[1]1011020 ЗОШ-25'!O21+'[2]1011020 ЗОШ-25'!O21</f>
        <v>0</v>
      </c>
      <c r="P21" s="31">
        <f t="shared" si="11"/>
        <v>0</v>
      </c>
      <c r="Q21" s="32">
        <f>'[1]1011020 ЗОШ-25'!Q21+'[2]1011020 ЗОШ-25'!Q21</f>
        <v>0</v>
      </c>
      <c r="R21" s="32">
        <f>'[1]1011020 ЗОШ-25'!R21+'[2]1011020 ЗОШ-25'!R21</f>
        <v>0</v>
      </c>
      <c r="S21" s="32">
        <f>'[1]1011020 ЗОШ-25'!S21+'[2]1011020 ЗОШ-25'!S21</f>
        <v>0</v>
      </c>
      <c r="T21" s="34"/>
      <c r="X21" s="63" t="s">
        <v>53</v>
      </c>
      <c r="Y21" s="35">
        <f>E21+F21</f>
        <v>0</v>
      </c>
      <c r="Z21" s="35">
        <f>D21+I21</f>
        <v>0</v>
      </c>
      <c r="AA21" s="35">
        <f>Z21+J21</f>
        <v>0</v>
      </c>
      <c r="AB21" s="35">
        <f>D21+H21</f>
        <v>0</v>
      </c>
      <c r="AC21" s="35">
        <f t="shared" si="16"/>
        <v>0</v>
      </c>
      <c r="AD21" s="35">
        <f t="shared" si="16"/>
        <v>0</v>
      </c>
      <c r="AE21" s="35">
        <f>AB21+L21</f>
        <v>0</v>
      </c>
      <c r="AF21" s="35">
        <f t="shared" si="17"/>
        <v>0</v>
      </c>
      <c r="AG21" s="35">
        <f t="shared" si="17"/>
        <v>0</v>
      </c>
    </row>
    <row r="22" spans="1:33" s="4" customFormat="1" ht="23.25">
      <c r="A22" s="64" t="s">
        <v>54</v>
      </c>
      <c r="B22" s="29">
        <v>2120</v>
      </c>
      <c r="C22" s="30">
        <f t="shared" si="7"/>
        <v>856700</v>
      </c>
      <c r="D22" s="31">
        <f t="shared" si="8"/>
        <v>207200</v>
      </c>
      <c r="E22" s="32">
        <f>'[1]1011020 ЗОШ-25'!E22+'[2]1011020 ЗОШ-25'!E22</f>
        <v>69000</v>
      </c>
      <c r="F22" s="32">
        <f>'[1]1011020 ЗОШ-25'!F22+'[2]1011020 ЗОШ-25'!F22</f>
        <v>69300</v>
      </c>
      <c r="G22" s="32">
        <f>'[1]1011020 ЗОШ-25'!G22+'[2]1011020 ЗОШ-25'!G22</f>
        <v>68900</v>
      </c>
      <c r="H22" s="31">
        <f t="shared" si="9"/>
        <v>255000</v>
      </c>
      <c r="I22" s="32">
        <f>'[1]1011020 ЗОШ-25'!I22+'[2]1011020 ЗОШ-25'!I22</f>
        <v>68700</v>
      </c>
      <c r="J22" s="32">
        <f>'[1]1011020 ЗОШ-25'!J22+'[2]1011020 ЗОШ-25'!J22</f>
        <v>86500</v>
      </c>
      <c r="K22" s="32">
        <f>'[1]1011020 ЗОШ-25'!K22+'[2]1011020 ЗОШ-25'!K22</f>
        <v>99800</v>
      </c>
      <c r="L22" s="31">
        <f t="shared" si="10"/>
        <v>198400</v>
      </c>
      <c r="M22" s="32">
        <f>'[1]1011020 ЗОШ-25'!M22+'[2]1011020 ЗОШ-25'!M22</f>
        <v>70100</v>
      </c>
      <c r="N22" s="32">
        <f>'[1]1011020 ЗОШ-25'!N22+'[2]1011020 ЗОШ-25'!N22</f>
        <v>64300</v>
      </c>
      <c r="O22" s="32">
        <f>'[1]1011020 ЗОШ-25'!O22+'[2]1011020 ЗОШ-25'!O22</f>
        <v>64000</v>
      </c>
      <c r="P22" s="31">
        <f t="shared" si="11"/>
        <v>196100</v>
      </c>
      <c r="Q22" s="32">
        <f>'[1]1011020 ЗОШ-25'!Q22+'[2]1011020 ЗОШ-25'!Q22</f>
        <v>64500</v>
      </c>
      <c r="R22" s="32">
        <f>'[1]1011020 ЗОШ-25'!R22+'[2]1011020 ЗОШ-25'!R22</f>
        <v>64500</v>
      </c>
      <c r="S22" s="32">
        <f>'[1]1011020 ЗОШ-25'!S22+'[2]1011020 ЗОШ-25'!S22</f>
        <v>67100</v>
      </c>
      <c r="T22" s="34"/>
      <c r="X22" s="29">
        <v>2120</v>
      </c>
      <c r="Y22" s="35">
        <f>E22+F22</f>
        <v>138300</v>
      </c>
      <c r="Z22" s="35">
        <f>D22+I22</f>
        <v>275900</v>
      </c>
      <c r="AA22" s="35">
        <f>Z22+J22</f>
        <v>362400</v>
      </c>
      <c r="AB22" s="35">
        <f>D22+H22</f>
        <v>462200</v>
      </c>
      <c r="AC22" s="35">
        <f t="shared" si="16"/>
        <v>532300</v>
      </c>
      <c r="AD22" s="35">
        <f t="shared" si="16"/>
        <v>596600</v>
      </c>
      <c r="AE22" s="35">
        <f>AB22+L22</f>
        <v>660600</v>
      </c>
      <c r="AF22" s="35">
        <f t="shared" si="17"/>
        <v>725100</v>
      </c>
      <c r="AG22" s="35">
        <f t="shared" si="17"/>
        <v>789600</v>
      </c>
    </row>
    <row r="23" spans="1:33" s="2" customFormat="1" ht="23.25">
      <c r="A23" s="59" t="s">
        <v>55</v>
      </c>
      <c r="B23" s="56">
        <v>2200</v>
      </c>
      <c r="C23" s="30">
        <f t="shared" si="7"/>
        <v>1501000</v>
      </c>
      <c r="D23" s="31">
        <f t="shared" si="8"/>
        <v>919150</v>
      </c>
      <c r="E23" s="57">
        <f>SUM(E24:E28)+E29+E35</f>
        <v>431600</v>
      </c>
      <c r="F23" s="57">
        <f>SUM(F24:F28)+F29+F35</f>
        <v>305950</v>
      </c>
      <c r="G23" s="57">
        <f>SUM(G24:G28)+G29+G35</f>
        <v>181600</v>
      </c>
      <c r="H23" s="31">
        <f t="shared" si="9"/>
        <v>206900</v>
      </c>
      <c r="I23" s="57">
        <f>SUM(I24:I28)+I29+I35</f>
        <v>144100</v>
      </c>
      <c r="J23" s="57">
        <f>SUM(J24:J28)+J29+J35</f>
        <v>43800</v>
      </c>
      <c r="K23" s="57">
        <f>SUM(K24:K28)+K29+K35</f>
        <v>19000</v>
      </c>
      <c r="L23" s="31">
        <f t="shared" si="10"/>
        <v>69400</v>
      </c>
      <c r="M23" s="57">
        <f>SUM(M24:M28)+M29+M35</f>
        <v>16900</v>
      </c>
      <c r="N23" s="57">
        <f>SUM(N24:N28)+N29+N35</f>
        <v>16700</v>
      </c>
      <c r="O23" s="57">
        <f>SUM(O24:O28)+O29+O35</f>
        <v>35800</v>
      </c>
      <c r="P23" s="31">
        <f t="shared" si="11"/>
        <v>305550</v>
      </c>
      <c r="Q23" s="57">
        <f>SUM(Q24:Q28)+Q29+Q35</f>
        <v>44100</v>
      </c>
      <c r="R23" s="57">
        <f>SUM(R24:R28)+R29+R35</f>
        <v>139950</v>
      </c>
      <c r="S23" s="57">
        <f>SUM(S24:S28)+S29+S35</f>
        <v>121500</v>
      </c>
      <c r="T23" s="65"/>
      <c r="X23" s="56">
        <v>2200</v>
      </c>
      <c r="Y23" s="57">
        <f aca="true" t="shared" si="18" ref="Y23:AG23">SUM(Y24:Y28)+Y29+Y35</f>
        <v>737550</v>
      </c>
      <c r="Z23" s="57">
        <f t="shared" si="18"/>
        <v>1063250</v>
      </c>
      <c r="AA23" s="57">
        <f t="shared" si="18"/>
        <v>1107050</v>
      </c>
      <c r="AB23" s="57">
        <f t="shared" si="18"/>
        <v>1126050</v>
      </c>
      <c r="AC23" s="57">
        <f t="shared" si="18"/>
        <v>1142950</v>
      </c>
      <c r="AD23" s="57">
        <f t="shared" si="18"/>
        <v>1159650</v>
      </c>
      <c r="AE23" s="57">
        <f t="shared" si="18"/>
        <v>1195450</v>
      </c>
      <c r="AF23" s="57">
        <f t="shared" si="18"/>
        <v>1239550</v>
      </c>
      <c r="AG23" s="57">
        <f t="shared" si="18"/>
        <v>1379500</v>
      </c>
    </row>
    <row r="24" spans="1:33" s="4" customFormat="1" ht="23.25">
      <c r="A24" s="62" t="s">
        <v>56</v>
      </c>
      <c r="B24" s="61">
        <v>2210</v>
      </c>
      <c r="C24" s="30">
        <f t="shared" si="7"/>
        <v>102600</v>
      </c>
      <c r="D24" s="31">
        <f t="shared" si="8"/>
        <v>24700</v>
      </c>
      <c r="E24" s="32">
        <f>'[1]1011020 ЗОШ-25'!E24+'[2]1011020 ЗОШ-25'!E24</f>
        <v>4500</v>
      </c>
      <c r="F24" s="32">
        <f>'[1]1011020 ЗОШ-25'!F24+'[2]1011020 ЗОШ-25'!F24</f>
        <v>9300</v>
      </c>
      <c r="G24" s="32">
        <f>'[1]1011020 ЗОШ-25'!G24+'[2]1011020 ЗОШ-25'!G24</f>
        <v>10900</v>
      </c>
      <c r="H24" s="31">
        <f t="shared" si="9"/>
        <v>30100</v>
      </c>
      <c r="I24" s="32">
        <f>'[1]1011020 ЗОШ-25'!I24+'[2]1011020 ЗОШ-25'!I24</f>
        <v>9700</v>
      </c>
      <c r="J24" s="32">
        <f>'[1]1011020 ЗОШ-25'!J24+'[2]1011020 ЗОШ-25'!J24</f>
        <v>10700</v>
      </c>
      <c r="K24" s="32">
        <f>'[1]1011020 ЗОШ-25'!K24+'[2]1011020 ЗОШ-25'!K24</f>
        <v>9700</v>
      </c>
      <c r="L24" s="31">
        <f t="shared" si="10"/>
        <v>28300</v>
      </c>
      <c r="M24" s="32">
        <f>'[1]1011020 ЗОШ-25'!M24+'[2]1011020 ЗОШ-25'!M24</f>
        <v>9700</v>
      </c>
      <c r="N24" s="32">
        <f>'[1]1011020 ЗОШ-25'!N24+'[2]1011020 ЗОШ-25'!N24</f>
        <v>10500</v>
      </c>
      <c r="O24" s="32">
        <f>'[1]1011020 ЗОШ-25'!O24+'[2]1011020 ЗОШ-25'!O24</f>
        <v>8100</v>
      </c>
      <c r="P24" s="31">
        <f t="shared" si="11"/>
        <v>19500</v>
      </c>
      <c r="Q24" s="32">
        <f>'[1]1011020 ЗОШ-25'!Q24+'[2]1011020 ЗОШ-25'!Q24</f>
        <v>8100</v>
      </c>
      <c r="R24" s="32">
        <f>'[1]1011020 ЗОШ-25'!R24+'[2]1011020 ЗОШ-25'!R24</f>
        <v>8100</v>
      </c>
      <c r="S24" s="32">
        <f>'[1]1011020 ЗОШ-25'!S24+'[2]1011020 ЗОШ-25'!S24</f>
        <v>3300</v>
      </c>
      <c r="T24" s="34"/>
      <c r="X24" s="61">
        <v>2210</v>
      </c>
      <c r="Y24" s="35">
        <f>E24+F24</f>
        <v>13800</v>
      </c>
      <c r="Z24" s="35">
        <f>D24+I24</f>
        <v>34400</v>
      </c>
      <c r="AA24" s="35">
        <f>Z24+J24</f>
        <v>45100</v>
      </c>
      <c r="AB24" s="35">
        <f>D24+H24</f>
        <v>54800</v>
      </c>
      <c r="AC24" s="35">
        <f aca="true" t="shared" si="19" ref="AC24:AD28">AB24+M24</f>
        <v>64500</v>
      </c>
      <c r="AD24" s="35">
        <f t="shared" si="19"/>
        <v>75000</v>
      </c>
      <c r="AE24" s="35">
        <f>AB24+L24</f>
        <v>83100</v>
      </c>
      <c r="AF24" s="35">
        <f aca="true" t="shared" si="20" ref="AF24:AG28">AE24+Q24</f>
        <v>91200</v>
      </c>
      <c r="AG24" s="35">
        <f t="shared" si="20"/>
        <v>99300</v>
      </c>
    </row>
    <row r="25" spans="1:33" s="4" customFormat="1" ht="23.25">
      <c r="A25" s="62" t="s">
        <v>57</v>
      </c>
      <c r="B25" s="61">
        <v>2220</v>
      </c>
      <c r="C25" s="30">
        <f t="shared" si="7"/>
        <v>600</v>
      </c>
      <c r="D25" s="31">
        <f t="shared" si="8"/>
        <v>100</v>
      </c>
      <c r="E25" s="32">
        <f>'[1]1011020 ЗОШ-25'!E25+'[2]1011020 ЗОШ-25'!E25</f>
        <v>0</v>
      </c>
      <c r="F25" s="32">
        <f>'[1]1011020 ЗОШ-25'!F25+'[2]1011020 ЗОШ-25'!F25</f>
        <v>0</v>
      </c>
      <c r="G25" s="66">
        <f>'[1]1011020 ЗОШ-25'!G25+'[2]1011020 ЗОШ-25'!G25</f>
        <v>100</v>
      </c>
      <c r="H25" s="31">
        <f t="shared" si="9"/>
        <v>500</v>
      </c>
      <c r="I25" s="32">
        <f>'[1]1011020 ЗОШ-25'!I25+'[2]1011020 ЗОШ-25'!I25</f>
        <v>300</v>
      </c>
      <c r="J25" s="32">
        <f>'[1]1011020 ЗОШ-25'!J25+'[2]1011020 ЗОШ-25'!J25</f>
        <v>200</v>
      </c>
      <c r="K25" s="32">
        <f>'[1]1011020 ЗОШ-25'!K25+'[2]1011020 ЗОШ-25'!K25</f>
        <v>0</v>
      </c>
      <c r="L25" s="31">
        <f t="shared" si="10"/>
        <v>0</v>
      </c>
      <c r="M25" s="32">
        <f>'[1]1011020 ЗОШ-25'!M25+'[2]1011020 ЗОШ-25'!M25</f>
        <v>0</v>
      </c>
      <c r="N25" s="32">
        <f>'[1]1011020 ЗОШ-25'!N25+'[2]1011020 ЗОШ-25'!N25</f>
        <v>0</v>
      </c>
      <c r="O25" s="66">
        <f>'[1]1011020 ЗОШ-25'!O25+'[2]1011020 ЗОШ-25'!O25</f>
        <v>0</v>
      </c>
      <c r="P25" s="31">
        <f t="shared" si="11"/>
        <v>0</v>
      </c>
      <c r="Q25" s="32">
        <f>'[1]1011020 ЗОШ-25'!Q25+'[2]1011020 ЗОШ-25'!Q25</f>
        <v>0</v>
      </c>
      <c r="R25" s="32">
        <f>'[1]1011020 ЗОШ-25'!R25+'[2]1011020 ЗОШ-25'!R25</f>
        <v>0</v>
      </c>
      <c r="S25" s="32">
        <f>'[1]1011020 ЗОШ-25'!S25+'[2]1011020 ЗОШ-25'!S25</f>
        <v>0</v>
      </c>
      <c r="T25" s="34"/>
      <c r="X25" s="61">
        <v>2220</v>
      </c>
      <c r="Y25" s="35">
        <f>E25+F25</f>
        <v>0</v>
      </c>
      <c r="Z25" s="35">
        <f>D25+I25</f>
        <v>400</v>
      </c>
      <c r="AA25" s="35">
        <f>Z25+J25</f>
        <v>600</v>
      </c>
      <c r="AB25" s="35">
        <f>D25+H25</f>
        <v>600</v>
      </c>
      <c r="AC25" s="35">
        <f t="shared" si="19"/>
        <v>600</v>
      </c>
      <c r="AD25" s="35">
        <f t="shared" si="19"/>
        <v>600</v>
      </c>
      <c r="AE25" s="35">
        <f>AB25+L25</f>
        <v>600</v>
      </c>
      <c r="AF25" s="35">
        <f t="shared" si="20"/>
        <v>600</v>
      </c>
      <c r="AG25" s="35">
        <f t="shared" si="20"/>
        <v>600</v>
      </c>
    </row>
    <row r="26" spans="1:33" s="68" customFormat="1" ht="23.25">
      <c r="A26" s="60" t="s">
        <v>58</v>
      </c>
      <c r="B26" s="61">
        <v>2230</v>
      </c>
      <c r="C26" s="30">
        <f t="shared" si="7"/>
        <v>159800</v>
      </c>
      <c r="D26" s="31">
        <f t="shared" si="8"/>
        <v>53400</v>
      </c>
      <c r="E26" s="32">
        <f>'[1]1011020 ЗОШ-25'!E26+'[2]1011020 ЗОШ-25'!E26</f>
        <v>14100</v>
      </c>
      <c r="F26" s="32">
        <f>'[1]1011020 ЗОШ-25'!F26+'[2]1011020 ЗОШ-25'!F26</f>
        <v>18700</v>
      </c>
      <c r="G26" s="32">
        <f>'[1]1011020 ЗОШ-25'!G26+'[2]1011020 ЗОШ-25'!G26</f>
        <v>20600</v>
      </c>
      <c r="H26" s="31">
        <f t="shared" si="9"/>
        <v>35100</v>
      </c>
      <c r="I26" s="32">
        <f>'[1]1011020 ЗОШ-25'!I26+'[2]1011020 ЗОШ-25'!I26</f>
        <v>17100</v>
      </c>
      <c r="J26" s="32">
        <f>'[1]1011020 ЗОШ-25'!J26+'[2]1011020 ЗОШ-25'!J26</f>
        <v>18000</v>
      </c>
      <c r="K26" s="32">
        <f>'[1]1011020 ЗОШ-25'!K26+'[2]1011020 ЗОШ-25'!K26</f>
        <v>0</v>
      </c>
      <c r="L26" s="31">
        <f t="shared" si="10"/>
        <v>18900</v>
      </c>
      <c r="M26" s="32">
        <f>'[1]1011020 ЗОШ-25'!M26+'[2]1011020 ЗОШ-25'!M26</f>
        <v>0</v>
      </c>
      <c r="N26" s="32">
        <f>'[1]1011020 ЗОШ-25'!N26+'[2]1011020 ЗОШ-25'!N26</f>
        <v>0</v>
      </c>
      <c r="O26" s="32">
        <f>'[1]1011020 ЗОШ-25'!O26+'[2]1011020 ЗОШ-25'!O26</f>
        <v>18900</v>
      </c>
      <c r="P26" s="31">
        <f t="shared" si="11"/>
        <v>52400</v>
      </c>
      <c r="Q26" s="32">
        <f>'[1]1011020 ЗОШ-25'!Q26+'[2]1011020 ЗОШ-25'!Q26</f>
        <v>19900</v>
      </c>
      <c r="R26" s="32">
        <f>'[1]1011020 ЗОШ-25'!R26+'[2]1011020 ЗОШ-25'!R26</f>
        <v>17100</v>
      </c>
      <c r="S26" s="32">
        <f>'[1]1011020 ЗОШ-25'!S26+'[2]1011020 ЗОШ-25'!S26</f>
        <v>15400</v>
      </c>
      <c r="T26" s="67"/>
      <c r="X26" s="61">
        <v>2230</v>
      </c>
      <c r="Y26" s="35">
        <f>E26+F26</f>
        <v>32800</v>
      </c>
      <c r="Z26" s="35">
        <f>D26+I26</f>
        <v>70500</v>
      </c>
      <c r="AA26" s="35">
        <f>Z26+J26</f>
        <v>88500</v>
      </c>
      <c r="AB26" s="35">
        <f>D26+H26</f>
        <v>88500</v>
      </c>
      <c r="AC26" s="35">
        <f t="shared" si="19"/>
        <v>88500</v>
      </c>
      <c r="AD26" s="35">
        <f t="shared" si="19"/>
        <v>88500</v>
      </c>
      <c r="AE26" s="35">
        <f>AB26+L26</f>
        <v>107400</v>
      </c>
      <c r="AF26" s="35">
        <f t="shared" si="20"/>
        <v>127300</v>
      </c>
      <c r="AG26" s="35">
        <f t="shared" si="20"/>
        <v>144400</v>
      </c>
    </row>
    <row r="27" spans="1:33" s="4" customFormat="1" ht="23.25">
      <c r="A27" s="62" t="s">
        <v>59</v>
      </c>
      <c r="B27" s="61">
        <v>2240</v>
      </c>
      <c r="C27" s="30">
        <f t="shared" si="7"/>
        <v>42200</v>
      </c>
      <c r="D27" s="31">
        <f t="shared" si="8"/>
        <v>4350</v>
      </c>
      <c r="E27" s="66">
        <f>'[1]1011020 ЗОШ-25'!E27+'[2]1011020 ЗОШ-25'!E27</f>
        <v>1000</v>
      </c>
      <c r="F27" s="66">
        <f>'[1]1011020 ЗОШ-25'!F27+'[2]1011020 ЗОШ-25'!F27</f>
        <v>950</v>
      </c>
      <c r="G27" s="66">
        <f>'[1]1011020 ЗОШ-25'!G27+'[2]1011020 ЗОШ-25'!G27</f>
        <v>2400</v>
      </c>
      <c r="H27" s="31">
        <f t="shared" si="9"/>
        <v>20800</v>
      </c>
      <c r="I27" s="66">
        <f>'[1]1011020 ЗОШ-25'!I27+'[2]1011020 ЗОШ-25'!I27</f>
        <v>6300</v>
      </c>
      <c r="J27" s="66">
        <f>'[1]1011020 ЗОШ-25'!J27+'[2]1011020 ЗОШ-25'!J27</f>
        <v>8000</v>
      </c>
      <c r="K27" s="66">
        <f>'[1]1011020 ЗОШ-25'!K27+'[2]1011020 ЗОШ-25'!K27</f>
        <v>6500</v>
      </c>
      <c r="L27" s="31">
        <f t="shared" si="10"/>
        <v>13400</v>
      </c>
      <c r="M27" s="66">
        <f>'[1]1011020 ЗОШ-25'!M27+'[2]1011020 ЗОШ-25'!M27</f>
        <v>6000</v>
      </c>
      <c r="N27" s="66">
        <f>'[1]1011020 ЗОШ-25'!N27+'[2]1011020 ЗОШ-25'!N27</f>
        <v>5100</v>
      </c>
      <c r="O27" s="66">
        <f>'[1]1011020 ЗОШ-25'!O27+'[2]1011020 ЗОШ-25'!O27</f>
        <v>2300</v>
      </c>
      <c r="P27" s="31">
        <f t="shared" si="11"/>
        <v>3650</v>
      </c>
      <c r="Q27" s="66">
        <f>'[1]1011020 ЗОШ-25'!Q27+'[2]1011020 ЗОШ-25'!Q27</f>
        <v>1900</v>
      </c>
      <c r="R27" s="66">
        <f>'[1]1011020 ЗОШ-25'!R27+'[2]1011020 ЗОШ-25'!R27</f>
        <v>850</v>
      </c>
      <c r="S27" s="66">
        <f>'[1]1011020 ЗОШ-25'!S27+'[2]1011020 ЗОШ-25'!S27</f>
        <v>900</v>
      </c>
      <c r="T27" s="34"/>
      <c r="X27" s="61">
        <v>2240</v>
      </c>
      <c r="Y27" s="35">
        <f>E27+F27</f>
        <v>1950</v>
      </c>
      <c r="Z27" s="35">
        <f>D27+I27</f>
        <v>10650</v>
      </c>
      <c r="AA27" s="35">
        <f>Z27+J27</f>
        <v>18650</v>
      </c>
      <c r="AB27" s="35">
        <f>D27+H27</f>
        <v>25150</v>
      </c>
      <c r="AC27" s="35">
        <f t="shared" si="19"/>
        <v>31150</v>
      </c>
      <c r="AD27" s="35">
        <f t="shared" si="19"/>
        <v>36250</v>
      </c>
      <c r="AE27" s="35">
        <f>AB27+L27</f>
        <v>38550</v>
      </c>
      <c r="AF27" s="35">
        <f t="shared" si="20"/>
        <v>40450</v>
      </c>
      <c r="AG27" s="35">
        <f t="shared" si="20"/>
        <v>41300</v>
      </c>
    </row>
    <row r="28" spans="1:33" s="4" customFormat="1" ht="23.25">
      <c r="A28" s="69" t="s">
        <v>60</v>
      </c>
      <c r="B28" s="29">
        <v>2250</v>
      </c>
      <c r="C28" s="30">
        <f t="shared" si="7"/>
        <v>0</v>
      </c>
      <c r="D28" s="31">
        <f t="shared" si="8"/>
        <v>0</v>
      </c>
      <c r="E28" s="32">
        <f>'[1]1011020 ЗОШ-25'!E28+'[2]1011020 ЗОШ-25'!E28</f>
        <v>0</v>
      </c>
      <c r="F28" s="32">
        <f>'[1]1011020 ЗОШ-25'!F28+'[2]1011020 ЗОШ-25'!F28</f>
        <v>0</v>
      </c>
      <c r="G28" s="32">
        <f>'[1]1011020 ЗОШ-25'!G28+'[2]1011020 ЗОШ-25'!G28</f>
        <v>0</v>
      </c>
      <c r="H28" s="31">
        <f t="shared" si="9"/>
        <v>0</v>
      </c>
      <c r="I28" s="32">
        <f>'[1]1011020 ЗОШ-25'!I28+'[2]1011020 ЗОШ-25'!I28</f>
        <v>0</v>
      </c>
      <c r="J28" s="32">
        <f>'[1]1011020 ЗОШ-25'!J28+'[2]1011020 ЗОШ-25'!J28</f>
        <v>0</v>
      </c>
      <c r="K28" s="32">
        <f>'[1]1011020 ЗОШ-25'!K28+'[2]1011020 ЗОШ-25'!K28</f>
        <v>0</v>
      </c>
      <c r="L28" s="31">
        <f t="shared" si="10"/>
        <v>0</v>
      </c>
      <c r="M28" s="32">
        <f>'[1]1011020 ЗОШ-25'!M28+'[2]1011020 ЗОШ-25'!M28</f>
        <v>0</v>
      </c>
      <c r="N28" s="32">
        <f>'[1]1011020 ЗОШ-25'!N28+'[2]1011020 ЗОШ-25'!N28</f>
        <v>0</v>
      </c>
      <c r="O28" s="32">
        <f>'[1]1011020 ЗОШ-25'!O28+'[2]1011020 ЗОШ-25'!O28</f>
        <v>0</v>
      </c>
      <c r="P28" s="31">
        <f t="shared" si="11"/>
        <v>0</v>
      </c>
      <c r="Q28" s="32">
        <f>'[1]1011020 ЗОШ-25'!Q28+'[2]1011020 ЗОШ-25'!Q28</f>
        <v>0</v>
      </c>
      <c r="R28" s="32">
        <f>'[1]1011020 ЗОШ-25'!R28+'[2]1011020 ЗОШ-25'!R28</f>
        <v>0</v>
      </c>
      <c r="S28" s="32">
        <f>'[1]1011020 ЗОШ-25'!S28+'[2]1011020 ЗОШ-25'!S28</f>
        <v>0</v>
      </c>
      <c r="T28" s="34"/>
      <c r="X28" s="29">
        <v>2250</v>
      </c>
      <c r="Y28" s="35">
        <f>E28+F28</f>
        <v>0</v>
      </c>
      <c r="Z28" s="35">
        <f>D28+I28</f>
        <v>0</v>
      </c>
      <c r="AA28" s="35">
        <f>Z28+J28</f>
        <v>0</v>
      </c>
      <c r="AB28" s="35">
        <f>D28+H28</f>
        <v>0</v>
      </c>
      <c r="AC28" s="35">
        <f t="shared" si="19"/>
        <v>0</v>
      </c>
      <c r="AD28" s="35">
        <f t="shared" si="19"/>
        <v>0</v>
      </c>
      <c r="AE28" s="35">
        <f>AB28+L28</f>
        <v>0</v>
      </c>
      <c r="AF28" s="35">
        <f t="shared" si="20"/>
        <v>0</v>
      </c>
      <c r="AG28" s="35">
        <f t="shared" si="20"/>
        <v>0</v>
      </c>
    </row>
    <row r="29" spans="1:33" s="4" customFormat="1" ht="23.25">
      <c r="A29" s="42" t="s">
        <v>61</v>
      </c>
      <c r="B29" s="56">
        <v>2270</v>
      </c>
      <c r="C29" s="30">
        <f t="shared" si="7"/>
        <v>1194500</v>
      </c>
      <c r="D29" s="31">
        <f t="shared" si="8"/>
        <v>836000</v>
      </c>
      <c r="E29" s="57">
        <f>SUM(E30:E34)</f>
        <v>412000</v>
      </c>
      <c r="F29" s="57">
        <f>SUM(F30:F34)</f>
        <v>276400</v>
      </c>
      <c r="G29" s="57">
        <f>SUM(G30:G34)</f>
        <v>147600</v>
      </c>
      <c r="H29" s="31">
        <f t="shared" si="9"/>
        <v>119700</v>
      </c>
      <c r="I29" s="57">
        <f>SUM(I30:I34)</f>
        <v>110000</v>
      </c>
      <c r="J29" s="57">
        <f>SUM(J30:J34)</f>
        <v>6900</v>
      </c>
      <c r="K29" s="57">
        <f>SUM(K30:K34)</f>
        <v>2800</v>
      </c>
      <c r="L29" s="31">
        <f t="shared" si="10"/>
        <v>8800</v>
      </c>
      <c r="M29" s="57">
        <f>SUM(M30:M34)</f>
        <v>1200</v>
      </c>
      <c r="N29" s="57">
        <f>SUM(N30:N34)</f>
        <v>1100</v>
      </c>
      <c r="O29" s="57">
        <f>SUM(O30:O34)</f>
        <v>6500</v>
      </c>
      <c r="P29" s="31">
        <f t="shared" si="11"/>
        <v>230000</v>
      </c>
      <c r="Q29" s="57">
        <f>SUM(Q30:Q34)</f>
        <v>14200</v>
      </c>
      <c r="R29" s="57">
        <f>SUM(R30:R34)</f>
        <v>113900</v>
      </c>
      <c r="S29" s="57">
        <f>SUM(S30:S34)</f>
        <v>101900</v>
      </c>
      <c r="T29" s="34"/>
      <c r="X29" s="56">
        <v>2270</v>
      </c>
      <c r="Y29" s="57">
        <f aca="true" t="shared" si="21" ref="Y29:AG29">SUM(Y30:Y34)</f>
        <v>688400</v>
      </c>
      <c r="Z29" s="57">
        <f t="shared" si="21"/>
        <v>946000</v>
      </c>
      <c r="AA29" s="57">
        <f t="shared" si="21"/>
        <v>952900</v>
      </c>
      <c r="AB29" s="57">
        <f t="shared" si="21"/>
        <v>955700</v>
      </c>
      <c r="AC29" s="57">
        <f t="shared" si="21"/>
        <v>956900</v>
      </c>
      <c r="AD29" s="57">
        <f t="shared" si="21"/>
        <v>958000</v>
      </c>
      <c r="AE29" s="57">
        <f t="shared" si="21"/>
        <v>964500</v>
      </c>
      <c r="AF29" s="57">
        <f t="shared" si="21"/>
        <v>978700</v>
      </c>
      <c r="AG29" s="57">
        <f t="shared" si="21"/>
        <v>1092600</v>
      </c>
    </row>
    <row r="30" spans="1:33" s="4" customFormat="1" ht="23.25">
      <c r="A30" s="60" t="s">
        <v>62</v>
      </c>
      <c r="B30" s="61">
        <v>2271</v>
      </c>
      <c r="C30" s="30">
        <f t="shared" si="7"/>
        <v>1109100</v>
      </c>
      <c r="D30" s="31">
        <f t="shared" si="8"/>
        <v>807400</v>
      </c>
      <c r="E30" s="66">
        <f>'[1]1011020 ЗОШ-25'!E30+'[2]1011020 ЗОШ-25'!E30</f>
        <v>401300</v>
      </c>
      <c r="F30" s="66">
        <f>'[1]1011020 ЗОШ-25'!F30+'[2]1011020 ЗОШ-25'!F30</f>
        <v>266900</v>
      </c>
      <c r="G30" s="66">
        <f>'[1]1011020 ЗОШ-25'!G30+'[2]1011020 ЗОШ-25'!G30</f>
        <v>139200</v>
      </c>
      <c r="H30" s="31">
        <f t="shared" si="9"/>
        <v>101000</v>
      </c>
      <c r="I30" s="32">
        <f>'[1]1011020 ЗОШ-25'!I30+'[2]1011020 ЗОШ-25'!I30</f>
        <v>101000</v>
      </c>
      <c r="J30" s="32">
        <f>'[1]1011020 ЗОШ-25'!J30+'[2]1011020 ЗОШ-25'!J30</f>
        <v>0</v>
      </c>
      <c r="K30" s="32">
        <f>'[1]1011020 ЗОШ-25'!K30+'[2]1011020 ЗОШ-25'!K30</f>
        <v>0</v>
      </c>
      <c r="L30" s="31">
        <f t="shared" si="10"/>
        <v>0</v>
      </c>
      <c r="M30" s="32">
        <f>'[1]1011020 ЗОШ-25'!M30+'[2]1011020 ЗОШ-25'!M30</f>
        <v>0</v>
      </c>
      <c r="N30" s="32">
        <f>'[1]1011020 ЗОШ-25'!N30+'[2]1011020 ЗОШ-25'!N30</f>
        <v>0</v>
      </c>
      <c r="O30" s="32">
        <f>'[1]1011020 ЗОШ-25'!O30+'[2]1011020 ЗОШ-25'!O30</f>
        <v>0</v>
      </c>
      <c r="P30" s="31">
        <f t="shared" si="11"/>
        <v>200700</v>
      </c>
      <c r="Q30" s="32">
        <f>'[1]1011020 ЗОШ-25'!Q30+'[2]1011020 ЗОШ-25'!Q30</f>
        <v>4500</v>
      </c>
      <c r="R30" s="32">
        <f>'[1]1011020 ЗОШ-25'!R30+'[2]1011020 ЗОШ-25'!R30</f>
        <v>103800</v>
      </c>
      <c r="S30" s="32">
        <f>'[1]1011020 ЗОШ-25'!S30+'[2]1011020 ЗОШ-25'!S30</f>
        <v>92400</v>
      </c>
      <c r="T30" s="34"/>
      <c r="X30" s="61">
        <v>2271</v>
      </c>
      <c r="Y30" s="35">
        <f>E30+F30</f>
        <v>668200</v>
      </c>
      <c r="Z30" s="35">
        <f>D30+I30</f>
        <v>908400</v>
      </c>
      <c r="AA30" s="35">
        <f>Z30+J30</f>
        <v>908400</v>
      </c>
      <c r="AB30" s="35">
        <f>D30+H30</f>
        <v>908400</v>
      </c>
      <c r="AC30" s="35">
        <f aca="true" t="shared" si="22" ref="AC30:AD34">AB30+M30</f>
        <v>908400</v>
      </c>
      <c r="AD30" s="35">
        <f t="shared" si="22"/>
        <v>908400</v>
      </c>
      <c r="AE30" s="35">
        <f>AB30+L30</f>
        <v>908400</v>
      </c>
      <c r="AF30" s="35">
        <f aca="true" t="shared" si="23" ref="AF30:AG34">AE30+Q30</f>
        <v>912900</v>
      </c>
      <c r="AG30" s="35">
        <f t="shared" si="23"/>
        <v>1016700</v>
      </c>
    </row>
    <row r="31" spans="1:33" s="4" customFormat="1" ht="23.25">
      <c r="A31" s="60" t="s">
        <v>63</v>
      </c>
      <c r="B31" s="61">
        <v>2272</v>
      </c>
      <c r="C31" s="30">
        <f t="shared" si="7"/>
        <v>48600</v>
      </c>
      <c r="D31" s="31">
        <f t="shared" si="8"/>
        <v>16800</v>
      </c>
      <c r="E31" s="66">
        <f>'[1]1011020 ЗОШ-25'!E31+'[2]1011020 ЗОШ-25'!E31</f>
        <v>5600</v>
      </c>
      <c r="F31" s="66">
        <f>'[1]1011020 ЗОШ-25'!F31+'[2]1011020 ЗОШ-25'!F31</f>
        <v>5600</v>
      </c>
      <c r="G31" s="66">
        <f>'[1]1011020 ЗОШ-25'!G31+'[2]1011020 ЗОШ-25'!G31</f>
        <v>5600</v>
      </c>
      <c r="H31" s="31">
        <f t="shared" si="9"/>
        <v>9800</v>
      </c>
      <c r="I31" s="32">
        <f>'[1]1011020 ЗОШ-25'!I31+'[2]1011020 ЗОШ-25'!I31</f>
        <v>4500</v>
      </c>
      <c r="J31" s="32">
        <f>'[1]1011020 ЗОШ-25'!J31+'[2]1011020 ЗОШ-25'!J31</f>
        <v>4400</v>
      </c>
      <c r="K31" s="32">
        <f>'[1]1011020 ЗОШ-25'!K31+'[2]1011020 ЗОШ-25'!K31</f>
        <v>900</v>
      </c>
      <c r="L31" s="31">
        <f t="shared" si="10"/>
        <v>4600</v>
      </c>
      <c r="M31" s="32">
        <f>'[1]1011020 ЗОШ-25'!M31+'[2]1011020 ЗОШ-25'!M31</f>
        <v>400</v>
      </c>
      <c r="N31" s="32">
        <f>'[1]1011020 ЗОШ-25'!N31+'[2]1011020 ЗОШ-25'!N31</f>
        <v>200</v>
      </c>
      <c r="O31" s="32">
        <f>'[1]1011020 ЗОШ-25'!O31+'[2]1011020 ЗОШ-25'!O31</f>
        <v>4000</v>
      </c>
      <c r="P31" s="31">
        <f t="shared" si="11"/>
        <v>17400</v>
      </c>
      <c r="Q31" s="32">
        <f>'[1]1011020 ЗОШ-25'!Q31+'[2]1011020 ЗОШ-25'!Q31</f>
        <v>5800</v>
      </c>
      <c r="R31" s="32">
        <f>'[1]1011020 ЗОШ-25'!R31+'[2]1011020 ЗОШ-25'!R31</f>
        <v>6100</v>
      </c>
      <c r="S31" s="32">
        <f>'[1]1011020 ЗОШ-25'!S31+'[2]1011020 ЗОШ-25'!S31</f>
        <v>5500</v>
      </c>
      <c r="T31" s="34"/>
      <c r="X31" s="61">
        <v>2272</v>
      </c>
      <c r="Y31" s="35">
        <f>E31+F31</f>
        <v>11200</v>
      </c>
      <c r="Z31" s="35">
        <f>D31+I31</f>
        <v>21300</v>
      </c>
      <c r="AA31" s="35">
        <f>Z31+J31</f>
        <v>25700</v>
      </c>
      <c r="AB31" s="35">
        <f>D31+H31</f>
        <v>26600</v>
      </c>
      <c r="AC31" s="35">
        <f t="shared" si="22"/>
        <v>27000</v>
      </c>
      <c r="AD31" s="35">
        <f t="shared" si="22"/>
        <v>27200</v>
      </c>
      <c r="AE31" s="35">
        <f>AB31+L31</f>
        <v>31200</v>
      </c>
      <c r="AF31" s="35">
        <f t="shared" si="23"/>
        <v>37000</v>
      </c>
      <c r="AG31" s="35">
        <f t="shared" si="23"/>
        <v>43100</v>
      </c>
    </row>
    <row r="32" spans="1:33" s="4" customFormat="1" ht="23.25">
      <c r="A32" s="60" t="s">
        <v>64</v>
      </c>
      <c r="B32" s="61">
        <v>2273</v>
      </c>
      <c r="C32" s="30">
        <f t="shared" si="7"/>
        <v>36800</v>
      </c>
      <c r="D32" s="31">
        <f t="shared" si="8"/>
        <v>11800</v>
      </c>
      <c r="E32" s="66">
        <f>'[1]1011020 ЗОШ-25'!E32+'[2]1011020 ЗОШ-25'!E32</f>
        <v>5100</v>
      </c>
      <c r="F32" s="66">
        <f>'[1]1011020 ЗОШ-25'!F32+'[2]1011020 ЗОШ-25'!F32</f>
        <v>3900</v>
      </c>
      <c r="G32" s="66">
        <f>'[1]1011020 ЗОШ-25'!G32+'[2]1011020 ЗОШ-25'!G32</f>
        <v>2800</v>
      </c>
      <c r="H32" s="31">
        <f t="shared" si="9"/>
        <v>8900</v>
      </c>
      <c r="I32" s="32">
        <f>'[1]1011020 ЗОШ-25'!I32+'[2]1011020 ЗОШ-25'!I32</f>
        <v>4500</v>
      </c>
      <c r="J32" s="32">
        <f>'[1]1011020 ЗОШ-25'!J32+'[2]1011020 ЗОШ-25'!J32</f>
        <v>2500</v>
      </c>
      <c r="K32" s="32">
        <f>'[1]1011020 ЗОШ-25'!K32+'[2]1011020 ЗОШ-25'!K32</f>
        <v>1900</v>
      </c>
      <c r="L32" s="31">
        <f t="shared" si="10"/>
        <v>4200</v>
      </c>
      <c r="M32" s="32">
        <f>'[1]1011020 ЗОШ-25'!M32+'[2]1011020 ЗОШ-25'!M32</f>
        <v>800</v>
      </c>
      <c r="N32" s="32">
        <f>'[1]1011020 ЗОШ-25'!N32+'[2]1011020 ЗОШ-25'!N32</f>
        <v>900</v>
      </c>
      <c r="O32" s="32">
        <f>'[1]1011020 ЗОШ-25'!O32+'[2]1011020 ЗОШ-25'!O32</f>
        <v>2500</v>
      </c>
      <c r="P32" s="31">
        <f t="shared" si="11"/>
        <v>11900</v>
      </c>
      <c r="Q32" s="32">
        <f>'[1]1011020 ЗОШ-25'!Q32+'[2]1011020 ЗОШ-25'!Q32</f>
        <v>3900</v>
      </c>
      <c r="R32" s="32">
        <f>'[1]1011020 ЗОШ-25'!R32+'[2]1011020 ЗОШ-25'!R32</f>
        <v>4000</v>
      </c>
      <c r="S32" s="32">
        <f>'[1]1011020 ЗОШ-25'!S32+'[2]1011020 ЗОШ-25'!S32</f>
        <v>4000</v>
      </c>
      <c r="X32" s="61">
        <v>2273</v>
      </c>
      <c r="Y32" s="35">
        <f>E32+F32</f>
        <v>9000</v>
      </c>
      <c r="Z32" s="35">
        <f>D32+I32</f>
        <v>16300</v>
      </c>
      <c r="AA32" s="35">
        <f>Z32+J32</f>
        <v>18800</v>
      </c>
      <c r="AB32" s="35">
        <f>D32+H32</f>
        <v>20700</v>
      </c>
      <c r="AC32" s="35">
        <f t="shared" si="22"/>
        <v>21500</v>
      </c>
      <c r="AD32" s="35">
        <f t="shared" si="22"/>
        <v>22400</v>
      </c>
      <c r="AE32" s="35">
        <f>AB32+L32</f>
        <v>24900</v>
      </c>
      <c r="AF32" s="35">
        <f t="shared" si="23"/>
        <v>28800</v>
      </c>
      <c r="AG32" s="35">
        <f t="shared" si="23"/>
        <v>32800</v>
      </c>
    </row>
    <row r="33" spans="1:33" s="4" customFormat="1" ht="23.25">
      <c r="A33" s="60" t="s">
        <v>65</v>
      </c>
      <c r="B33" s="61">
        <v>2274</v>
      </c>
      <c r="C33" s="30">
        <f t="shared" si="7"/>
        <v>0</v>
      </c>
      <c r="D33" s="31">
        <f t="shared" si="8"/>
        <v>0</v>
      </c>
      <c r="E33" s="66">
        <f>'[1]1011020 ЗОШ-25'!E33+'[2]1011020 ЗОШ-25'!E33</f>
        <v>0</v>
      </c>
      <c r="F33" s="66">
        <f>'[1]1011020 ЗОШ-25'!F33+'[2]1011020 ЗОШ-25'!F33</f>
        <v>0</v>
      </c>
      <c r="G33" s="66">
        <f>'[1]1011020 ЗОШ-25'!G33+'[2]1011020 ЗОШ-25'!G33</f>
        <v>0</v>
      </c>
      <c r="H33" s="31">
        <f t="shared" si="9"/>
        <v>0</v>
      </c>
      <c r="I33" s="32">
        <f>'[1]1011020 ЗОШ-25'!I33+'[2]1011020 ЗОШ-25'!I33</f>
        <v>0</v>
      </c>
      <c r="J33" s="32">
        <f>'[1]1011020 ЗОШ-25'!J33+'[2]1011020 ЗОШ-25'!J33</f>
        <v>0</v>
      </c>
      <c r="K33" s="32">
        <f>'[1]1011020 ЗОШ-25'!K33+'[2]1011020 ЗОШ-25'!K33</f>
        <v>0</v>
      </c>
      <c r="L33" s="31">
        <f t="shared" si="10"/>
        <v>0</v>
      </c>
      <c r="M33" s="32">
        <f>'[1]1011020 ЗОШ-25'!M33+'[2]1011020 ЗОШ-25'!M33</f>
        <v>0</v>
      </c>
      <c r="N33" s="32">
        <f>'[1]1011020 ЗОШ-25'!N33+'[2]1011020 ЗОШ-25'!N33</f>
        <v>0</v>
      </c>
      <c r="O33" s="32">
        <f>'[1]1011020 ЗОШ-25'!O33+'[2]1011020 ЗОШ-25'!O33</f>
        <v>0</v>
      </c>
      <c r="P33" s="31">
        <f t="shared" si="11"/>
        <v>0</v>
      </c>
      <c r="Q33" s="32">
        <f>'[1]1011020 ЗОШ-25'!Q33+'[2]1011020 ЗОШ-25'!Q33</f>
        <v>0</v>
      </c>
      <c r="R33" s="32">
        <f>'[1]1011020 ЗОШ-25'!R33+'[2]1011020 ЗОШ-25'!R33</f>
        <v>0</v>
      </c>
      <c r="S33" s="32">
        <f>'[1]1011020 ЗОШ-25'!S33+'[2]1011020 ЗОШ-25'!S33</f>
        <v>0</v>
      </c>
      <c r="X33" s="61">
        <v>2274</v>
      </c>
      <c r="Y33" s="35">
        <f>E33+F33</f>
        <v>0</v>
      </c>
      <c r="Z33" s="35">
        <f>D33+I33</f>
        <v>0</v>
      </c>
      <c r="AA33" s="35">
        <f>Z33+J33</f>
        <v>0</v>
      </c>
      <c r="AB33" s="35">
        <f>D33+H33</f>
        <v>0</v>
      </c>
      <c r="AC33" s="35">
        <f t="shared" si="22"/>
        <v>0</v>
      </c>
      <c r="AD33" s="35">
        <f t="shared" si="22"/>
        <v>0</v>
      </c>
      <c r="AE33" s="35">
        <f>AB33+L33</f>
        <v>0</v>
      </c>
      <c r="AF33" s="35">
        <f t="shared" si="23"/>
        <v>0</v>
      </c>
      <c r="AG33" s="35">
        <f t="shared" si="23"/>
        <v>0</v>
      </c>
    </row>
    <row r="34" spans="1:33" s="4" customFormat="1" ht="23.25">
      <c r="A34" s="60" t="s">
        <v>66</v>
      </c>
      <c r="B34" s="61">
        <v>2275</v>
      </c>
      <c r="C34" s="30">
        <f t="shared" si="7"/>
        <v>0</v>
      </c>
      <c r="D34" s="31">
        <f t="shared" si="8"/>
        <v>0</v>
      </c>
      <c r="E34" s="66">
        <f>'[1]1011020 ЗОШ-25'!E34+'[2]1011020 ЗОШ-25'!E34</f>
        <v>0</v>
      </c>
      <c r="F34" s="66">
        <f>'[1]1011020 ЗОШ-25'!F34+'[2]1011020 ЗОШ-25'!F34</f>
        <v>0</v>
      </c>
      <c r="G34" s="66">
        <f>'[1]1011020 ЗОШ-25'!G34+'[2]1011020 ЗОШ-25'!G34</f>
        <v>0</v>
      </c>
      <c r="H34" s="31">
        <f t="shared" si="9"/>
        <v>0</v>
      </c>
      <c r="I34" s="32">
        <f>'[1]1011020 ЗОШ-25'!I34+'[2]1011020 ЗОШ-25'!I34</f>
        <v>0</v>
      </c>
      <c r="J34" s="32">
        <f>'[1]1011020 ЗОШ-25'!J34+'[2]1011020 ЗОШ-25'!J34</f>
        <v>0</v>
      </c>
      <c r="K34" s="32">
        <f>'[1]1011020 ЗОШ-25'!K34+'[2]1011020 ЗОШ-25'!K34</f>
        <v>0</v>
      </c>
      <c r="L34" s="31">
        <f t="shared" si="10"/>
        <v>0</v>
      </c>
      <c r="M34" s="32">
        <f>'[1]1011020 ЗОШ-25'!M34+'[2]1011020 ЗОШ-25'!M34</f>
        <v>0</v>
      </c>
      <c r="N34" s="32">
        <f>'[1]1011020 ЗОШ-25'!N34+'[2]1011020 ЗОШ-25'!N34</f>
        <v>0</v>
      </c>
      <c r="O34" s="32">
        <f>'[1]1011020 ЗОШ-25'!O34+'[2]1011020 ЗОШ-25'!O34</f>
        <v>0</v>
      </c>
      <c r="P34" s="31">
        <f t="shared" si="11"/>
        <v>0</v>
      </c>
      <c r="Q34" s="32">
        <f>'[1]1011020 ЗОШ-25'!Q34+'[2]1011020 ЗОШ-25'!Q34</f>
        <v>0</v>
      </c>
      <c r="R34" s="32">
        <f>'[1]1011020 ЗОШ-25'!R34+'[2]1011020 ЗОШ-25'!R34</f>
        <v>0</v>
      </c>
      <c r="S34" s="32">
        <f>'[1]1011020 ЗОШ-25'!S34+'[2]1011020 ЗОШ-25'!S34</f>
        <v>0</v>
      </c>
      <c r="X34" s="61">
        <v>2275</v>
      </c>
      <c r="Y34" s="35">
        <f>E34+F34</f>
        <v>0</v>
      </c>
      <c r="Z34" s="35">
        <f>D34+I34</f>
        <v>0</v>
      </c>
      <c r="AA34" s="35">
        <f>Z34+J34</f>
        <v>0</v>
      </c>
      <c r="AB34" s="35">
        <f>D34+H34</f>
        <v>0</v>
      </c>
      <c r="AC34" s="35">
        <f t="shared" si="22"/>
        <v>0</v>
      </c>
      <c r="AD34" s="35">
        <f t="shared" si="22"/>
        <v>0</v>
      </c>
      <c r="AE34" s="35">
        <f>AB34+L34</f>
        <v>0</v>
      </c>
      <c r="AF34" s="35">
        <f t="shared" si="23"/>
        <v>0</v>
      </c>
      <c r="AG34" s="35">
        <f t="shared" si="23"/>
        <v>0</v>
      </c>
    </row>
    <row r="35" spans="1:33" s="4" customFormat="1" ht="36">
      <c r="A35" s="42" t="s">
        <v>67</v>
      </c>
      <c r="B35" s="56">
        <v>2280</v>
      </c>
      <c r="C35" s="30">
        <f t="shared" si="7"/>
        <v>1300</v>
      </c>
      <c r="D35" s="31">
        <f t="shared" si="8"/>
        <v>600</v>
      </c>
      <c r="E35" s="44">
        <f>E36</f>
        <v>0</v>
      </c>
      <c r="F35" s="44">
        <f>F36</f>
        <v>600</v>
      </c>
      <c r="G35" s="44">
        <f>G36</f>
        <v>0</v>
      </c>
      <c r="H35" s="31">
        <f t="shared" si="9"/>
        <v>700</v>
      </c>
      <c r="I35" s="44">
        <f>I36</f>
        <v>700</v>
      </c>
      <c r="J35" s="44">
        <f>J36</f>
        <v>0</v>
      </c>
      <c r="K35" s="44">
        <f>K36</f>
        <v>0</v>
      </c>
      <c r="L35" s="31">
        <f t="shared" si="10"/>
        <v>0</v>
      </c>
      <c r="M35" s="44">
        <f>M36</f>
        <v>0</v>
      </c>
      <c r="N35" s="44">
        <f>N36</f>
        <v>0</v>
      </c>
      <c r="O35" s="44">
        <f>O36</f>
        <v>0</v>
      </c>
      <c r="P35" s="31">
        <f t="shared" si="11"/>
        <v>0</v>
      </c>
      <c r="Q35" s="44">
        <f>Q36</f>
        <v>0</v>
      </c>
      <c r="R35" s="44">
        <f>R36</f>
        <v>0</v>
      </c>
      <c r="S35" s="44">
        <f>S36</f>
        <v>0</v>
      </c>
      <c r="X35" s="56">
        <v>2280</v>
      </c>
      <c r="Y35" s="44">
        <f aca="true" t="shared" si="24" ref="Y35:AG35">Y36</f>
        <v>600</v>
      </c>
      <c r="Z35" s="44">
        <f t="shared" si="24"/>
        <v>1300</v>
      </c>
      <c r="AA35" s="44">
        <f t="shared" si="24"/>
        <v>1300</v>
      </c>
      <c r="AB35" s="44">
        <f t="shared" si="24"/>
        <v>1300</v>
      </c>
      <c r="AC35" s="44">
        <f t="shared" si="24"/>
        <v>1300</v>
      </c>
      <c r="AD35" s="44">
        <f t="shared" si="24"/>
        <v>1300</v>
      </c>
      <c r="AE35" s="44">
        <f t="shared" si="24"/>
        <v>1300</v>
      </c>
      <c r="AF35" s="44">
        <f t="shared" si="24"/>
        <v>1300</v>
      </c>
      <c r="AG35" s="44">
        <f t="shared" si="24"/>
        <v>1300</v>
      </c>
    </row>
    <row r="36" spans="1:33" s="4" customFormat="1" ht="36.75" customHeight="1">
      <c r="A36" s="60" t="s">
        <v>68</v>
      </c>
      <c r="B36" s="61">
        <v>2282</v>
      </c>
      <c r="C36" s="30">
        <f t="shared" si="7"/>
        <v>1300</v>
      </c>
      <c r="D36" s="31">
        <f t="shared" si="8"/>
        <v>600</v>
      </c>
      <c r="E36" s="70">
        <f>'[1]1011020 ЗОШ-25'!E36+'[2]1011020 ЗОШ-25'!E36</f>
        <v>0</v>
      </c>
      <c r="F36" s="32">
        <f>'[1]1011020 ЗОШ-25'!F36+'[2]1011020 ЗОШ-25'!F36</f>
        <v>600</v>
      </c>
      <c r="G36" s="32">
        <f>'[1]1011020 ЗОШ-25'!G36+'[2]1011020 ЗОШ-25'!G36</f>
        <v>0</v>
      </c>
      <c r="H36" s="31">
        <f t="shared" si="9"/>
        <v>700</v>
      </c>
      <c r="I36" s="32">
        <f>'[1]1011020 ЗОШ-25'!I36+'[2]1011020 ЗОШ-25'!I36</f>
        <v>700</v>
      </c>
      <c r="J36" s="32">
        <f>'[1]1011020 ЗОШ-25'!J36+'[2]1011020 ЗОШ-25'!J36</f>
        <v>0</v>
      </c>
      <c r="K36" s="32">
        <f>'[1]1011020 ЗОШ-25'!K36+'[2]1011020 ЗОШ-25'!K36</f>
        <v>0</v>
      </c>
      <c r="L36" s="31">
        <f t="shared" si="10"/>
        <v>0</v>
      </c>
      <c r="M36" s="32">
        <f>'[1]1011020 ЗОШ-25'!M36+'[2]1011020 ЗОШ-25'!M36</f>
        <v>0</v>
      </c>
      <c r="N36" s="32">
        <f>'[1]1011020 ЗОШ-25'!N36+'[2]1011020 ЗОШ-25'!N36</f>
        <v>0</v>
      </c>
      <c r="O36" s="32">
        <f>'[1]1011020 ЗОШ-25'!O36+'[2]1011020 ЗОШ-25'!O36</f>
        <v>0</v>
      </c>
      <c r="P36" s="31">
        <f t="shared" si="11"/>
        <v>0</v>
      </c>
      <c r="Q36" s="32">
        <f>'[1]1011020 ЗОШ-25'!Q36+'[2]1011020 ЗОШ-25'!Q36</f>
        <v>0</v>
      </c>
      <c r="R36" s="32">
        <f>'[1]1011020 ЗОШ-25'!R36+'[2]1011020 ЗОШ-25'!R36</f>
        <v>0</v>
      </c>
      <c r="S36" s="32">
        <f>'[1]1011020 ЗОШ-25'!S36+'[2]1011020 ЗОШ-25'!S36</f>
        <v>0</v>
      </c>
      <c r="X36" s="61">
        <v>2282</v>
      </c>
      <c r="Y36" s="35">
        <f>E36+F36</f>
        <v>600</v>
      </c>
      <c r="Z36" s="35">
        <f>D36+I36</f>
        <v>1300</v>
      </c>
      <c r="AA36" s="35">
        <f>Z36+J36</f>
        <v>1300</v>
      </c>
      <c r="AB36" s="35">
        <f>D36+H36</f>
        <v>1300</v>
      </c>
      <c r="AC36" s="35">
        <f>AB36+M36</f>
        <v>1300</v>
      </c>
      <c r="AD36" s="35">
        <f>AC36+N36</f>
        <v>1300</v>
      </c>
      <c r="AE36" s="35">
        <f>AB36+L36</f>
        <v>1300</v>
      </c>
      <c r="AF36" s="35">
        <f>AE36+Q36</f>
        <v>1300</v>
      </c>
      <c r="AG36" s="35">
        <f>AF36+R36</f>
        <v>1300</v>
      </c>
    </row>
    <row r="37" spans="1:33" s="4" customFormat="1" ht="23.25">
      <c r="A37" s="55" t="s">
        <v>69</v>
      </c>
      <c r="B37" s="56">
        <v>2700</v>
      </c>
      <c r="C37" s="30">
        <f t="shared" si="7"/>
        <v>0</v>
      </c>
      <c r="D37" s="31">
        <f t="shared" si="8"/>
        <v>0</v>
      </c>
      <c r="E37" s="57">
        <f>SUM(E38:E39)</f>
        <v>0</v>
      </c>
      <c r="F37" s="57">
        <f>SUM(F38:F39)</f>
        <v>0</v>
      </c>
      <c r="G37" s="57">
        <f>SUM(G38:G39)</f>
        <v>0</v>
      </c>
      <c r="H37" s="31">
        <f t="shared" si="9"/>
        <v>0</v>
      </c>
      <c r="I37" s="57">
        <f>SUM(I38:I39)</f>
        <v>0</v>
      </c>
      <c r="J37" s="57">
        <f>SUM(J38:J39)</f>
        <v>0</v>
      </c>
      <c r="K37" s="57">
        <f>SUM(K38:K39)</f>
        <v>0</v>
      </c>
      <c r="L37" s="31">
        <f t="shared" si="10"/>
        <v>0</v>
      </c>
      <c r="M37" s="57">
        <f>SUM(M38:M39)</f>
        <v>0</v>
      </c>
      <c r="N37" s="57">
        <f>SUM(N38:N39)</f>
        <v>0</v>
      </c>
      <c r="O37" s="57">
        <f>SUM(O38:O39)</f>
        <v>0</v>
      </c>
      <c r="P37" s="31">
        <f t="shared" si="11"/>
        <v>0</v>
      </c>
      <c r="Q37" s="57">
        <f>SUM(Q38:Q39)</f>
        <v>0</v>
      </c>
      <c r="R37" s="57">
        <f>SUM(R38:R39)</f>
        <v>0</v>
      </c>
      <c r="S37" s="57">
        <f>SUM(S38:S39)</f>
        <v>0</v>
      </c>
      <c r="X37" s="56">
        <v>2700</v>
      </c>
      <c r="Y37" s="57">
        <f aca="true" t="shared" si="25" ref="Y37:AG37">SUM(Y38:Y39)</f>
        <v>0</v>
      </c>
      <c r="Z37" s="57">
        <f t="shared" si="25"/>
        <v>0</v>
      </c>
      <c r="AA37" s="57">
        <f t="shared" si="25"/>
        <v>0</v>
      </c>
      <c r="AB37" s="57">
        <f t="shared" si="25"/>
        <v>0</v>
      </c>
      <c r="AC37" s="57">
        <f t="shared" si="25"/>
        <v>0</v>
      </c>
      <c r="AD37" s="57">
        <f t="shared" si="25"/>
        <v>0</v>
      </c>
      <c r="AE37" s="57">
        <f t="shared" si="25"/>
        <v>0</v>
      </c>
      <c r="AF37" s="57">
        <f t="shared" si="25"/>
        <v>0</v>
      </c>
      <c r="AG37" s="57">
        <f t="shared" si="25"/>
        <v>0</v>
      </c>
    </row>
    <row r="38" spans="1:33" s="2" customFormat="1" ht="23.25">
      <c r="A38" s="71" t="s">
        <v>70</v>
      </c>
      <c r="B38" s="61">
        <v>2720</v>
      </c>
      <c r="C38" s="30">
        <f t="shared" si="7"/>
        <v>0</v>
      </c>
      <c r="D38" s="31">
        <f t="shared" si="8"/>
        <v>0</v>
      </c>
      <c r="E38" s="33">
        <f>'[1]1011020 ЗОШ-25'!E38+'[2]1011020 ЗОШ-25'!E38</f>
        <v>0</v>
      </c>
      <c r="F38" s="33">
        <f>'[1]1011020 ЗОШ-25'!F38+'[2]1011020 ЗОШ-25'!F38</f>
        <v>0</v>
      </c>
      <c r="G38" s="33">
        <f>'[1]1011020 ЗОШ-25'!G38+'[2]1011020 ЗОШ-25'!G38</f>
        <v>0</v>
      </c>
      <c r="H38" s="31">
        <f t="shared" si="9"/>
        <v>0</v>
      </c>
      <c r="I38" s="33">
        <f>'[1]1011020 ЗОШ-25'!I38+'[2]1011020 ЗОШ-25'!I38</f>
        <v>0</v>
      </c>
      <c r="J38" s="33">
        <f>'[1]1011020 ЗОШ-25'!J38+'[2]1011020 ЗОШ-25'!J38</f>
        <v>0</v>
      </c>
      <c r="K38" s="33">
        <f>'[1]1011020 ЗОШ-25'!K38+'[2]1011020 ЗОШ-25'!K38</f>
        <v>0</v>
      </c>
      <c r="L38" s="31">
        <f t="shared" si="10"/>
        <v>0</v>
      </c>
      <c r="M38" s="33">
        <f>'[1]1011020 ЗОШ-25'!M38+'[2]1011020 ЗОШ-25'!M38</f>
        <v>0</v>
      </c>
      <c r="N38" s="33">
        <f>'[1]1011020 ЗОШ-25'!N38+'[2]1011020 ЗОШ-25'!N38</f>
        <v>0</v>
      </c>
      <c r="O38" s="33">
        <f>'[1]1011020 ЗОШ-25'!O38+'[2]1011020 ЗОШ-25'!O38</f>
        <v>0</v>
      </c>
      <c r="P38" s="31">
        <f t="shared" si="11"/>
        <v>0</v>
      </c>
      <c r="Q38" s="33">
        <f>'[1]1011020 ЗОШ-25'!Q38+'[2]1011020 ЗОШ-25'!Q38</f>
        <v>0</v>
      </c>
      <c r="R38" s="33">
        <f>'[1]1011020 ЗОШ-25'!R38+'[2]1011020 ЗОШ-25'!R38</f>
        <v>0</v>
      </c>
      <c r="S38" s="33">
        <f>'[1]1011020 ЗОШ-25'!S38+'[2]1011020 ЗОШ-25'!S38</f>
        <v>0</v>
      </c>
      <c r="X38" s="61">
        <v>2720</v>
      </c>
      <c r="Y38" s="33">
        <f>E38+F38</f>
        <v>0</v>
      </c>
      <c r="Z38" s="33">
        <f>D38+I38</f>
        <v>0</v>
      </c>
      <c r="AA38" s="33">
        <f>Z38+J38</f>
        <v>0</v>
      </c>
      <c r="AB38" s="33">
        <f>D38+H38</f>
        <v>0</v>
      </c>
      <c r="AC38" s="33">
        <f aca="true" t="shared" si="26" ref="AC38:AD40">AB38+M38</f>
        <v>0</v>
      </c>
      <c r="AD38" s="33">
        <f t="shared" si="26"/>
        <v>0</v>
      </c>
      <c r="AE38" s="33">
        <f>AB38+L38</f>
        <v>0</v>
      </c>
      <c r="AF38" s="33">
        <f aca="true" t="shared" si="27" ref="AF38:AG40">AE38+Q38</f>
        <v>0</v>
      </c>
      <c r="AG38" s="33">
        <f t="shared" si="27"/>
        <v>0</v>
      </c>
    </row>
    <row r="39" spans="1:33" s="2" customFormat="1" ht="23.25">
      <c r="A39" s="71" t="s">
        <v>71</v>
      </c>
      <c r="B39" s="61">
        <v>2730</v>
      </c>
      <c r="C39" s="30">
        <f t="shared" si="7"/>
        <v>0</v>
      </c>
      <c r="D39" s="31">
        <f t="shared" si="8"/>
        <v>0</v>
      </c>
      <c r="E39" s="72">
        <f>'[1]1011020 ЗОШ-25'!E39+'[2]1011020 ЗОШ-25'!E39</f>
        <v>0</v>
      </c>
      <c r="F39" s="72">
        <f>'[1]1011020 ЗОШ-25'!F39+'[2]1011020 ЗОШ-25'!F39</f>
        <v>0</v>
      </c>
      <c r="G39" s="72">
        <f>'[1]1011020 ЗОШ-25'!G39+'[2]1011020 ЗОШ-25'!G39</f>
        <v>0</v>
      </c>
      <c r="H39" s="31">
        <f t="shared" si="9"/>
        <v>0</v>
      </c>
      <c r="I39" s="72">
        <f>'[1]1011020 ЗОШ-25'!I39+'[2]1011020 ЗОШ-25'!I39</f>
        <v>0</v>
      </c>
      <c r="J39" s="72">
        <f>'[1]1011020 ЗОШ-25'!J39+'[2]1011020 ЗОШ-25'!J39</f>
        <v>0</v>
      </c>
      <c r="K39" s="72">
        <f>'[1]1011020 ЗОШ-25'!K39+'[2]1011020 ЗОШ-25'!K39</f>
        <v>0</v>
      </c>
      <c r="L39" s="31">
        <f t="shared" si="10"/>
        <v>0</v>
      </c>
      <c r="M39" s="72">
        <f>'[1]1011020 ЗОШ-25'!M39+'[2]1011020 ЗОШ-25'!M39</f>
        <v>0</v>
      </c>
      <c r="N39" s="72">
        <f>'[1]1011020 ЗОШ-25'!N39+'[2]1011020 ЗОШ-25'!N39</f>
        <v>0</v>
      </c>
      <c r="O39" s="72">
        <f>'[1]1011020 ЗОШ-25'!O39+'[2]1011020 ЗОШ-25'!O39</f>
        <v>0</v>
      </c>
      <c r="P39" s="31">
        <f t="shared" si="11"/>
        <v>0</v>
      </c>
      <c r="Q39" s="72">
        <f>'[1]1011020 ЗОШ-25'!Q39+'[2]1011020 ЗОШ-25'!Q39</f>
        <v>0</v>
      </c>
      <c r="R39" s="72">
        <f>'[1]1011020 ЗОШ-25'!R39+'[2]1011020 ЗОШ-25'!R39</f>
        <v>0</v>
      </c>
      <c r="S39" s="72">
        <f>'[1]1011020 ЗОШ-25'!S39+'[2]1011020 ЗОШ-25'!S39</f>
        <v>0</v>
      </c>
      <c r="X39" s="61">
        <v>2730</v>
      </c>
      <c r="Y39" s="35">
        <f>E39+F39</f>
        <v>0</v>
      </c>
      <c r="Z39" s="35">
        <f>D39+I39</f>
        <v>0</v>
      </c>
      <c r="AA39" s="35">
        <f>Z39+J39</f>
        <v>0</v>
      </c>
      <c r="AB39" s="35">
        <f>D39+H39</f>
        <v>0</v>
      </c>
      <c r="AC39" s="35">
        <f t="shared" si="26"/>
        <v>0</v>
      </c>
      <c r="AD39" s="35">
        <f t="shared" si="26"/>
        <v>0</v>
      </c>
      <c r="AE39" s="35">
        <f>AB39+L39</f>
        <v>0</v>
      </c>
      <c r="AF39" s="35">
        <f t="shared" si="27"/>
        <v>0</v>
      </c>
      <c r="AG39" s="35">
        <f t="shared" si="27"/>
        <v>0</v>
      </c>
    </row>
    <row r="40" spans="1:33" s="2" customFormat="1" ht="23.25">
      <c r="A40" s="59" t="s">
        <v>72</v>
      </c>
      <c r="B40" s="56">
        <v>2800</v>
      </c>
      <c r="C40" s="30">
        <f t="shared" si="7"/>
        <v>0</v>
      </c>
      <c r="D40" s="31">
        <f t="shared" si="8"/>
        <v>0</v>
      </c>
      <c r="E40" s="72">
        <f>'[1]1011020 ЗОШ-25'!E40+'[2]1011020 ЗОШ-25'!E40</f>
        <v>0</v>
      </c>
      <c r="F40" s="72">
        <f>'[1]1011020 ЗОШ-25'!F40+'[2]1011020 ЗОШ-25'!F40</f>
        <v>0</v>
      </c>
      <c r="G40" s="72">
        <f>'[1]1011020 ЗОШ-25'!G40+'[2]1011020 ЗОШ-25'!G40</f>
        <v>0</v>
      </c>
      <c r="H40" s="31">
        <f t="shared" si="9"/>
        <v>0</v>
      </c>
      <c r="I40" s="72">
        <f>'[1]1011020 ЗОШ-25'!I40+'[2]1011020 ЗОШ-25'!I40</f>
        <v>0</v>
      </c>
      <c r="J40" s="72">
        <f>'[1]1011020 ЗОШ-25'!J40+'[2]1011020 ЗОШ-25'!J40</f>
        <v>0</v>
      </c>
      <c r="K40" s="72">
        <f>'[1]1011020 ЗОШ-25'!K40+'[2]1011020 ЗОШ-25'!K40</f>
        <v>0</v>
      </c>
      <c r="L40" s="31">
        <f t="shared" si="10"/>
        <v>0</v>
      </c>
      <c r="M40" s="72">
        <f>'[1]1011020 ЗОШ-25'!M40+'[2]1011020 ЗОШ-25'!M40</f>
        <v>0</v>
      </c>
      <c r="N40" s="72">
        <f>'[1]1011020 ЗОШ-25'!N40+'[2]1011020 ЗОШ-25'!N40</f>
        <v>0</v>
      </c>
      <c r="O40" s="72">
        <f>'[1]1011020 ЗОШ-25'!O40+'[2]1011020 ЗОШ-25'!O40</f>
        <v>0</v>
      </c>
      <c r="P40" s="31">
        <f t="shared" si="11"/>
        <v>0</v>
      </c>
      <c r="Q40" s="72">
        <f>'[1]1011020 ЗОШ-25'!Q40+'[2]1011020 ЗОШ-25'!Q40</f>
        <v>0</v>
      </c>
      <c r="R40" s="72">
        <f>'[1]1011020 ЗОШ-25'!R40+'[2]1011020 ЗОШ-25'!R40</f>
        <v>0</v>
      </c>
      <c r="S40" s="72">
        <f>'[1]1011020 ЗОШ-25'!S40+'[2]1011020 ЗОШ-25'!S40</f>
        <v>0</v>
      </c>
      <c r="X40" s="61">
        <v>2800</v>
      </c>
      <c r="Y40" s="35">
        <f>E40+F40</f>
        <v>0</v>
      </c>
      <c r="Z40" s="35">
        <f>D40+I40</f>
        <v>0</v>
      </c>
      <c r="AA40" s="35">
        <f>Z40+J40</f>
        <v>0</v>
      </c>
      <c r="AB40" s="35">
        <f>D40+H40</f>
        <v>0</v>
      </c>
      <c r="AC40" s="35">
        <f t="shared" si="26"/>
        <v>0</v>
      </c>
      <c r="AD40" s="35">
        <f t="shared" si="26"/>
        <v>0</v>
      </c>
      <c r="AE40" s="35">
        <f>AB40+L40</f>
        <v>0</v>
      </c>
      <c r="AF40" s="35">
        <f t="shared" si="27"/>
        <v>0</v>
      </c>
      <c r="AG40" s="35">
        <f t="shared" si="27"/>
        <v>0</v>
      </c>
    </row>
    <row r="41" spans="1:33" s="2" customFormat="1" ht="23.25">
      <c r="A41" s="55" t="s">
        <v>73</v>
      </c>
      <c r="B41" s="55" t="s">
        <v>74</v>
      </c>
      <c r="C41" s="30">
        <f t="shared" si="7"/>
        <v>0</v>
      </c>
      <c r="D41" s="31">
        <f t="shared" si="8"/>
        <v>0</v>
      </c>
      <c r="E41" s="44">
        <f>E42</f>
        <v>0</v>
      </c>
      <c r="F41" s="44">
        <f>F42</f>
        <v>0</v>
      </c>
      <c r="G41" s="44">
        <f>G42</f>
        <v>0</v>
      </c>
      <c r="H41" s="31">
        <f t="shared" si="9"/>
        <v>0</v>
      </c>
      <c r="I41" s="44">
        <f>I42</f>
        <v>0</v>
      </c>
      <c r="J41" s="44">
        <f>J42</f>
        <v>0</v>
      </c>
      <c r="K41" s="44">
        <f>K42</f>
        <v>0</v>
      </c>
      <c r="L41" s="31">
        <f t="shared" si="10"/>
        <v>0</v>
      </c>
      <c r="M41" s="44">
        <f>M42</f>
        <v>0</v>
      </c>
      <c r="N41" s="44">
        <f>N42</f>
        <v>0</v>
      </c>
      <c r="O41" s="44">
        <f>O42</f>
        <v>0</v>
      </c>
      <c r="P41" s="31">
        <f t="shared" si="11"/>
        <v>0</v>
      </c>
      <c r="Q41" s="44">
        <f>Q42</f>
        <v>0</v>
      </c>
      <c r="R41" s="44">
        <f>R42</f>
        <v>0</v>
      </c>
      <c r="S41" s="44">
        <f>S42</f>
        <v>0</v>
      </c>
      <c r="X41" s="55" t="s">
        <v>74</v>
      </c>
      <c r="Y41" s="44">
        <f aca="true" t="shared" si="28" ref="Y41:AG41">Y42</f>
        <v>0</v>
      </c>
      <c r="Z41" s="44">
        <f t="shared" si="28"/>
        <v>0</v>
      </c>
      <c r="AA41" s="44">
        <f t="shared" si="28"/>
        <v>0</v>
      </c>
      <c r="AB41" s="44">
        <f t="shared" si="28"/>
        <v>0</v>
      </c>
      <c r="AC41" s="44">
        <f t="shared" si="28"/>
        <v>0</v>
      </c>
      <c r="AD41" s="44">
        <f t="shared" si="28"/>
        <v>0</v>
      </c>
      <c r="AE41" s="44">
        <f t="shared" si="28"/>
        <v>0</v>
      </c>
      <c r="AF41" s="44">
        <f t="shared" si="28"/>
        <v>0</v>
      </c>
      <c r="AG41" s="44">
        <f t="shared" si="28"/>
        <v>0</v>
      </c>
    </row>
    <row r="42" spans="1:33" s="4" customFormat="1" ht="23.25">
      <c r="A42" s="55" t="s">
        <v>75</v>
      </c>
      <c r="B42" s="55" t="s">
        <v>76</v>
      </c>
      <c r="C42" s="30">
        <f t="shared" si="7"/>
        <v>0</v>
      </c>
      <c r="D42" s="31">
        <f t="shared" si="8"/>
        <v>0</v>
      </c>
      <c r="E42" s="57">
        <f>E43+E44</f>
        <v>0</v>
      </c>
      <c r="F42" s="57">
        <f>F43+F44</f>
        <v>0</v>
      </c>
      <c r="G42" s="57">
        <f>G43+G44</f>
        <v>0</v>
      </c>
      <c r="H42" s="31">
        <f t="shared" si="9"/>
        <v>0</v>
      </c>
      <c r="I42" s="57">
        <f>I43+I44</f>
        <v>0</v>
      </c>
      <c r="J42" s="57">
        <f>J43+J44</f>
        <v>0</v>
      </c>
      <c r="K42" s="57">
        <f>K43+K44</f>
        <v>0</v>
      </c>
      <c r="L42" s="31">
        <f t="shared" si="10"/>
        <v>0</v>
      </c>
      <c r="M42" s="57">
        <f>M43+M44</f>
        <v>0</v>
      </c>
      <c r="N42" s="57">
        <f>N43+N44</f>
        <v>0</v>
      </c>
      <c r="O42" s="57">
        <f>O43+O44</f>
        <v>0</v>
      </c>
      <c r="P42" s="31">
        <f t="shared" si="11"/>
        <v>0</v>
      </c>
      <c r="Q42" s="57">
        <f>Q43+Q44</f>
        <v>0</v>
      </c>
      <c r="R42" s="57">
        <f>R43+R44</f>
        <v>0</v>
      </c>
      <c r="S42" s="57">
        <f>S43+S44</f>
        <v>0</v>
      </c>
      <c r="X42" s="55" t="s">
        <v>76</v>
      </c>
      <c r="Y42" s="57">
        <f aca="true" t="shared" si="29" ref="Y42:AG42">Y43+Y44</f>
        <v>0</v>
      </c>
      <c r="Z42" s="57">
        <f t="shared" si="29"/>
        <v>0</v>
      </c>
      <c r="AA42" s="57">
        <f t="shared" si="29"/>
        <v>0</v>
      </c>
      <c r="AB42" s="57">
        <f t="shared" si="29"/>
        <v>0</v>
      </c>
      <c r="AC42" s="57">
        <f t="shared" si="29"/>
        <v>0</v>
      </c>
      <c r="AD42" s="57">
        <f t="shared" si="29"/>
        <v>0</v>
      </c>
      <c r="AE42" s="57">
        <f t="shared" si="29"/>
        <v>0</v>
      </c>
      <c r="AF42" s="57">
        <f t="shared" si="29"/>
        <v>0</v>
      </c>
      <c r="AG42" s="57">
        <f t="shared" si="29"/>
        <v>0</v>
      </c>
    </row>
    <row r="43" spans="1:33" s="4" customFormat="1" ht="36">
      <c r="A43" s="64" t="s">
        <v>77</v>
      </c>
      <c r="B43" s="73">
        <v>3110</v>
      </c>
      <c r="C43" s="30">
        <f t="shared" si="7"/>
        <v>0</v>
      </c>
      <c r="D43" s="31">
        <f t="shared" si="8"/>
        <v>0</v>
      </c>
      <c r="E43" s="33">
        <f>'[1]1011020 ЗОШ-25'!E43+'[2]1011020 ЗОШ-25'!E43</f>
        <v>0</v>
      </c>
      <c r="F43" s="33">
        <f>'[1]1011020 ЗОШ-25'!F43+'[2]1011020 ЗОШ-25'!F43</f>
        <v>0</v>
      </c>
      <c r="G43" s="33">
        <f>'[1]1011020 ЗОШ-25'!G43+'[2]1011020 ЗОШ-25'!G43</f>
        <v>0</v>
      </c>
      <c r="H43" s="31">
        <f t="shared" si="9"/>
        <v>0</v>
      </c>
      <c r="I43" s="33">
        <f>'[1]1011020 ЗОШ-25'!I43+'[2]1011020 ЗОШ-25'!I43</f>
        <v>0</v>
      </c>
      <c r="J43" s="33">
        <f>'[1]1011020 ЗОШ-25'!J43+'[2]1011020 ЗОШ-25'!J43</f>
        <v>0</v>
      </c>
      <c r="K43" s="33">
        <f>'[1]1011020 ЗОШ-25'!K43+'[2]1011020 ЗОШ-25'!K43</f>
        <v>0</v>
      </c>
      <c r="L43" s="31">
        <f t="shared" si="10"/>
        <v>0</v>
      </c>
      <c r="M43" s="33">
        <f>'[1]1011020 ЗОШ-25'!M43+'[2]1011020 ЗОШ-25'!M43</f>
        <v>0</v>
      </c>
      <c r="N43" s="33">
        <f>'[1]1011020 ЗОШ-25'!N43+'[2]1011020 ЗОШ-25'!N43</f>
        <v>0</v>
      </c>
      <c r="O43" s="33">
        <f>'[1]1011020 ЗОШ-25'!O43+'[2]1011020 ЗОШ-25'!O43</f>
        <v>0</v>
      </c>
      <c r="P43" s="31">
        <f t="shared" si="11"/>
        <v>0</v>
      </c>
      <c r="Q43" s="33">
        <f>'[1]1011020 ЗОШ-25'!Q43+'[2]1011020 ЗОШ-25'!Q43</f>
        <v>0</v>
      </c>
      <c r="R43" s="33">
        <f>'[1]1011020 ЗОШ-25'!R43+'[2]1011020 ЗОШ-25'!R43</f>
        <v>0</v>
      </c>
      <c r="S43" s="33">
        <f>'[1]1011020 ЗОШ-25'!S43+'[2]1011020 ЗОШ-25'!S43</f>
        <v>0</v>
      </c>
      <c r="X43" s="29">
        <v>3110</v>
      </c>
      <c r="Y43" s="33">
        <f>E43+F43</f>
        <v>0</v>
      </c>
      <c r="Z43" s="33">
        <f>D43+I43</f>
        <v>0</v>
      </c>
      <c r="AA43" s="33">
        <f>Z43+J43</f>
        <v>0</v>
      </c>
      <c r="AB43" s="33">
        <f>D43+H43</f>
        <v>0</v>
      </c>
      <c r="AC43" s="33">
        <f>AB43+M43</f>
        <v>0</v>
      </c>
      <c r="AD43" s="33">
        <f>AC43+N43</f>
        <v>0</v>
      </c>
      <c r="AE43" s="33">
        <f>AB43+L43</f>
        <v>0</v>
      </c>
      <c r="AF43" s="33">
        <f>AE43+Q43</f>
        <v>0</v>
      </c>
      <c r="AG43" s="33">
        <f>AF43+R43</f>
        <v>0</v>
      </c>
    </row>
    <row r="44" spans="1:33" s="4" customFormat="1" ht="23.25">
      <c r="A44" s="42" t="s">
        <v>78</v>
      </c>
      <c r="B44" s="56">
        <v>3130</v>
      </c>
      <c r="C44" s="30">
        <f t="shared" si="7"/>
        <v>0</v>
      </c>
      <c r="D44" s="31">
        <f t="shared" si="8"/>
        <v>0</v>
      </c>
      <c r="E44" s="44">
        <f>E45</f>
        <v>0</v>
      </c>
      <c r="F44" s="44">
        <f>F45</f>
        <v>0</v>
      </c>
      <c r="G44" s="44">
        <f>G45</f>
        <v>0</v>
      </c>
      <c r="H44" s="31">
        <f t="shared" si="9"/>
        <v>0</v>
      </c>
      <c r="I44" s="44">
        <f>I45</f>
        <v>0</v>
      </c>
      <c r="J44" s="44">
        <f>J45</f>
        <v>0</v>
      </c>
      <c r="K44" s="44">
        <f>K45</f>
        <v>0</v>
      </c>
      <c r="L44" s="31">
        <f t="shared" si="10"/>
        <v>0</v>
      </c>
      <c r="M44" s="44">
        <f>M45</f>
        <v>0</v>
      </c>
      <c r="N44" s="44">
        <f>N45</f>
        <v>0</v>
      </c>
      <c r="O44" s="44">
        <f>O45</f>
        <v>0</v>
      </c>
      <c r="P44" s="31">
        <f t="shared" si="11"/>
        <v>0</v>
      </c>
      <c r="Q44" s="44">
        <f>Q45</f>
        <v>0</v>
      </c>
      <c r="R44" s="44">
        <f>R45</f>
        <v>0</v>
      </c>
      <c r="S44" s="44">
        <f>S45</f>
        <v>0</v>
      </c>
      <c r="X44" s="56">
        <v>3130</v>
      </c>
      <c r="Y44" s="44">
        <f aca="true" t="shared" si="30" ref="Y44:AG44">Y45</f>
        <v>0</v>
      </c>
      <c r="Z44" s="44">
        <f t="shared" si="30"/>
        <v>0</v>
      </c>
      <c r="AA44" s="44">
        <f t="shared" si="30"/>
        <v>0</v>
      </c>
      <c r="AB44" s="44">
        <f t="shared" si="30"/>
        <v>0</v>
      </c>
      <c r="AC44" s="44">
        <f t="shared" si="30"/>
        <v>0</v>
      </c>
      <c r="AD44" s="44">
        <f t="shared" si="30"/>
        <v>0</v>
      </c>
      <c r="AE44" s="44">
        <f t="shared" si="30"/>
        <v>0</v>
      </c>
      <c r="AF44" s="44">
        <f t="shared" si="30"/>
        <v>0</v>
      </c>
      <c r="AG44" s="44">
        <f t="shared" si="30"/>
        <v>0</v>
      </c>
    </row>
    <row r="45" spans="1:33" s="4" customFormat="1" ht="23.25">
      <c r="A45" s="74" t="s">
        <v>79</v>
      </c>
      <c r="B45" s="75">
        <v>3132</v>
      </c>
      <c r="C45" s="30">
        <f t="shared" si="7"/>
        <v>0</v>
      </c>
      <c r="D45" s="31">
        <f t="shared" si="8"/>
        <v>0</v>
      </c>
      <c r="E45" s="33">
        <f>'[1]1011020 ЗОШ-25'!E45+'[2]1011020 ЗОШ-25'!E45</f>
        <v>0</v>
      </c>
      <c r="F45" s="33">
        <f>'[1]1011020 ЗОШ-25'!F45+'[2]1011020 ЗОШ-25'!F45</f>
        <v>0</v>
      </c>
      <c r="G45" s="33">
        <f>'[1]1011020 ЗОШ-25'!G45+'[2]1011020 ЗОШ-25'!G45</f>
        <v>0</v>
      </c>
      <c r="H45" s="31">
        <f t="shared" si="9"/>
        <v>0</v>
      </c>
      <c r="I45" s="33">
        <f>'[1]1011020 ЗОШ-25'!I45+'[2]1011020 ЗОШ-25'!I45</f>
        <v>0</v>
      </c>
      <c r="J45" s="33">
        <f>'[1]1011020 ЗОШ-25'!J45+'[2]1011020 ЗОШ-25'!J45</f>
        <v>0</v>
      </c>
      <c r="K45" s="33">
        <f>'[1]1011020 ЗОШ-25'!K45+'[2]1011020 ЗОШ-25'!K45</f>
        <v>0</v>
      </c>
      <c r="L45" s="31">
        <f t="shared" si="10"/>
        <v>0</v>
      </c>
      <c r="M45" s="33">
        <f>'[1]1011020 ЗОШ-25'!M45+'[2]1011020 ЗОШ-25'!M45</f>
        <v>0</v>
      </c>
      <c r="N45" s="33">
        <f>'[1]1011020 ЗОШ-25'!N45+'[2]1011020 ЗОШ-25'!N45</f>
        <v>0</v>
      </c>
      <c r="O45" s="33">
        <f>'[1]1011020 ЗОШ-25'!O45+'[2]1011020 ЗОШ-25'!O45</f>
        <v>0</v>
      </c>
      <c r="P45" s="31">
        <f t="shared" si="11"/>
        <v>0</v>
      </c>
      <c r="Q45" s="33">
        <f>'[1]1011020 ЗОШ-25'!Q45+'[2]1011020 ЗОШ-25'!Q45</f>
        <v>0</v>
      </c>
      <c r="R45" s="33">
        <f>'[1]1011020 ЗОШ-25'!R45+'[2]1011020 ЗОШ-25'!R45</f>
        <v>0</v>
      </c>
      <c r="S45" s="33">
        <f>'[1]1011020 ЗОШ-25'!S45+'[2]1011020 ЗОШ-25'!S45</f>
        <v>0</v>
      </c>
      <c r="X45" s="76">
        <v>3132</v>
      </c>
      <c r="Y45" s="33">
        <f>E45+F45</f>
        <v>0</v>
      </c>
      <c r="Z45" s="33">
        <f>D45+I45</f>
        <v>0</v>
      </c>
      <c r="AA45" s="33">
        <f>Z45+J45</f>
        <v>0</v>
      </c>
      <c r="AB45" s="33">
        <f>D45+H45</f>
        <v>0</v>
      </c>
      <c r="AC45" s="33">
        <f>AB45+M45</f>
        <v>0</v>
      </c>
      <c r="AD45" s="33">
        <f>AC45+N45</f>
        <v>0</v>
      </c>
      <c r="AE45" s="33">
        <f>AB45+L45</f>
        <v>0</v>
      </c>
      <c r="AF45" s="33">
        <f>AE45+Q45</f>
        <v>0</v>
      </c>
      <c r="AG45" s="33">
        <f>AF45+R45</f>
        <v>0</v>
      </c>
    </row>
    <row r="46" spans="1:24" s="4" customFormat="1" ht="23.25">
      <c r="A46" s="77"/>
      <c r="B46" s="3"/>
      <c r="C46" s="3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78"/>
      <c r="Q46" s="1"/>
      <c r="R46" s="1"/>
      <c r="S46" s="1"/>
      <c r="X46" s="3"/>
    </row>
    <row r="47" spans="1:24" s="82" customFormat="1" ht="36">
      <c r="A47" s="79" t="s">
        <v>80</v>
      </c>
      <c r="B47" s="80"/>
      <c r="C47" s="80"/>
      <c r="D47" s="80"/>
      <c r="E47" s="80"/>
      <c r="F47" s="80"/>
      <c r="G47" s="80"/>
      <c r="H47" s="80"/>
      <c r="I47" s="80"/>
      <c r="J47" s="81"/>
      <c r="K47" s="81"/>
      <c r="L47" s="81"/>
      <c r="N47" s="81"/>
      <c r="O47" s="83" t="s">
        <v>81</v>
      </c>
      <c r="P47" s="81"/>
      <c r="X47" s="80"/>
    </row>
    <row r="48" spans="1:24" s="82" customFormat="1" ht="18.75">
      <c r="A48" s="79"/>
      <c r="B48" s="80"/>
      <c r="C48" s="80"/>
      <c r="D48" s="80"/>
      <c r="E48" s="80"/>
      <c r="F48" s="80"/>
      <c r="G48" s="80"/>
      <c r="H48" s="80"/>
      <c r="I48" s="80"/>
      <c r="J48" s="84" t="s">
        <v>82</v>
      </c>
      <c r="K48" s="84"/>
      <c r="L48" s="84"/>
      <c r="M48" s="84"/>
      <c r="N48" s="85"/>
      <c r="O48" s="84" t="s">
        <v>83</v>
      </c>
      <c r="P48" s="84"/>
      <c r="X48" s="80"/>
    </row>
    <row r="49" spans="1:24" s="82" customFormat="1" ht="36">
      <c r="A49" s="86" t="s">
        <v>84</v>
      </c>
      <c r="B49" s="80"/>
      <c r="C49" s="80"/>
      <c r="D49" s="80"/>
      <c r="E49" s="80"/>
      <c r="F49" s="80"/>
      <c r="G49" s="80"/>
      <c r="H49" s="80"/>
      <c r="I49" s="80"/>
      <c r="J49" s="81"/>
      <c r="K49" s="81"/>
      <c r="L49" s="81"/>
      <c r="N49" s="81"/>
      <c r="O49" s="83" t="s">
        <v>85</v>
      </c>
      <c r="P49" s="81"/>
      <c r="X49" s="80"/>
    </row>
    <row r="50" spans="10:16" ht="23.25">
      <c r="J50" s="84" t="s">
        <v>82</v>
      </c>
      <c r="K50" s="87"/>
      <c r="L50" s="87"/>
      <c r="M50" s="87"/>
      <c r="N50" s="88"/>
      <c r="O50" s="84" t="s">
        <v>83</v>
      </c>
      <c r="P50" s="87"/>
    </row>
  </sheetData>
  <sheetProtection/>
  <mergeCells count="18">
    <mergeCell ref="I6:K6"/>
    <mergeCell ref="AA4:AG4"/>
    <mergeCell ref="X6:X7"/>
    <mergeCell ref="L6:L7"/>
    <mergeCell ref="M6:O6"/>
    <mergeCell ref="P6:P7"/>
    <mergeCell ref="Q6:S6"/>
    <mergeCell ref="R4:S4"/>
    <mergeCell ref="A6:A7"/>
    <mergeCell ref="B6:B7"/>
    <mergeCell ref="C6:C7"/>
    <mergeCell ref="A1:S1"/>
    <mergeCell ref="A2:J2"/>
    <mergeCell ref="A3:S3"/>
    <mergeCell ref="B4:N4"/>
    <mergeCell ref="D6:D7"/>
    <mergeCell ref="E6:G6"/>
    <mergeCell ref="H6:H7"/>
  </mergeCells>
  <printOptions/>
  <pageMargins left="0" right="0" top="0.3937007874015748" bottom="0.3937007874015748" header="0.1968503937007874" footer="0.1968503937007874"/>
  <pageSetup blackAndWhite="1" fitToHeight="1" fitToWidth="1" horizontalDpi="600" verticalDpi="600" orientation="landscape" paperSize="9" scale="38" r:id="rId1"/>
  <headerFooter alignWithMargins="0">
    <oddFooter>&amp;C&amp;A</oddFoot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Zeros="0" zoomScale="60" zoomScaleNormal="60" zoomScaleSheetLayoutView="50" zoomScalePageLayoutView="0" workbookViewId="0" topLeftCell="A1">
      <pane xSplit="4" ySplit="8" topLeftCell="J9" activePane="bottomRight" state="frozen"/>
      <selection pane="topLeft" activeCell="Q10" sqref="Q10:S10"/>
      <selection pane="topRight" activeCell="Q10" sqref="Q10:S10"/>
      <selection pane="bottomLeft" activeCell="Q10" sqref="Q10:S10"/>
      <selection pane="bottomRight" activeCell="Q10" sqref="Q10:S10"/>
    </sheetView>
  </sheetViews>
  <sheetFormatPr defaultColWidth="9.00390625" defaultRowHeight="12.75"/>
  <cols>
    <col min="1" max="1" width="68.625" style="77" customWidth="1"/>
    <col min="2" max="2" width="8.375" style="3" customWidth="1"/>
    <col min="3" max="3" width="17.75390625" style="3" customWidth="1"/>
    <col min="4" max="10" width="17.875" style="3" customWidth="1"/>
    <col min="11" max="19" width="17.875" style="1" customWidth="1"/>
    <col min="20" max="23" width="9.125" style="1" customWidth="1"/>
    <col min="24" max="24" width="8.625" style="3" bestFit="1" customWidth="1"/>
    <col min="25" max="33" width="20.00390625" style="1" customWidth="1"/>
    <col min="34" max="16384" width="9.125" style="1" customWidth="1"/>
  </cols>
  <sheetData>
    <row r="1" spans="1:24" ht="23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X1" s="1"/>
    </row>
    <row r="2" spans="1:24" ht="13.5" customHeight="1">
      <c r="A2" s="292"/>
      <c r="B2" s="303"/>
      <c r="C2" s="303"/>
      <c r="D2" s="303"/>
      <c r="E2" s="303"/>
      <c r="F2" s="303"/>
      <c r="G2" s="303"/>
      <c r="H2" s="303"/>
      <c r="I2" s="303"/>
      <c r="J2" s="303"/>
      <c r="K2" s="4"/>
      <c r="L2" s="4"/>
      <c r="M2" s="4"/>
      <c r="N2" s="4"/>
      <c r="O2" s="4"/>
      <c r="P2" s="4"/>
      <c r="Q2" s="4"/>
      <c r="R2" s="4"/>
      <c r="S2" s="4"/>
      <c r="X2" s="1"/>
    </row>
    <row r="3" spans="1:19" s="4" customFormat="1" ht="23.2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33" s="4" customFormat="1" ht="30">
      <c r="A4" s="6" t="s">
        <v>86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R4" s="296" t="s">
        <v>3</v>
      </c>
      <c r="S4" s="296"/>
      <c r="Y4" s="7" t="str">
        <f>A4</f>
        <v>1011160</v>
      </c>
      <c r="AA4" s="292" t="str">
        <f>A1</f>
        <v>ЗОШ-25</v>
      </c>
      <c r="AB4" s="292"/>
      <c r="AC4" s="292"/>
      <c r="AD4" s="292"/>
      <c r="AE4" s="292"/>
      <c r="AF4" s="292"/>
      <c r="AG4" s="292"/>
    </row>
    <row r="5" spans="1:24" s="4" customFormat="1" ht="18.75" customHeight="1">
      <c r="A5" s="89"/>
      <c r="B5" s="9"/>
      <c r="C5" s="10">
        <f aca="true" t="shared" si="0" ref="C5:S5">C16-C10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  <c r="O5" s="12">
        <f t="shared" si="0"/>
        <v>0</v>
      </c>
      <c r="P5" s="10">
        <f t="shared" si="0"/>
        <v>0</v>
      </c>
      <c r="Q5" s="12">
        <f t="shared" si="0"/>
        <v>0</v>
      </c>
      <c r="R5" s="10">
        <f t="shared" si="0"/>
        <v>0</v>
      </c>
      <c r="S5" s="12">
        <f t="shared" si="0"/>
        <v>0</v>
      </c>
      <c r="X5" s="90"/>
    </row>
    <row r="6" spans="1:24" s="4" customFormat="1" ht="23.25">
      <c r="A6" s="297" t="s">
        <v>4</v>
      </c>
      <c r="B6" s="293" t="s">
        <v>5</v>
      </c>
      <c r="C6" s="300" t="s">
        <v>6</v>
      </c>
      <c r="D6" s="294" t="s">
        <v>7</v>
      </c>
      <c r="E6" s="291" t="s">
        <v>8</v>
      </c>
      <c r="F6" s="291"/>
      <c r="G6" s="291"/>
      <c r="H6" s="294" t="s">
        <v>9</v>
      </c>
      <c r="I6" s="291" t="s">
        <v>8</v>
      </c>
      <c r="J6" s="291"/>
      <c r="K6" s="291"/>
      <c r="L6" s="294" t="s">
        <v>10</v>
      </c>
      <c r="M6" s="291" t="s">
        <v>8</v>
      </c>
      <c r="N6" s="291"/>
      <c r="O6" s="291"/>
      <c r="P6" s="294" t="s">
        <v>11</v>
      </c>
      <c r="Q6" s="291" t="s">
        <v>8</v>
      </c>
      <c r="R6" s="291"/>
      <c r="S6" s="291"/>
      <c r="X6" s="293" t="s">
        <v>5</v>
      </c>
    </row>
    <row r="7" spans="1:33" s="4" customFormat="1" ht="24" thickBot="1">
      <c r="A7" s="298"/>
      <c r="B7" s="299"/>
      <c r="C7" s="301"/>
      <c r="D7" s="295"/>
      <c r="E7" s="15" t="s">
        <v>12</v>
      </c>
      <c r="F7" s="15" t="s">
        <v>13</v>
      </c>
      <c r="G7" s="14" t="s">
        <v>14</v>
      </c>
      <c r="H7" s="295"/>
      <c r="I7" s="15" t="s">
        <v>15</v>
      </c>
      <c r="J7" s="15" t="s">
        <v>16</v>
      </c>
      <c r="K7" s="14" t="s">
        <v>17</v>
      </c>
      <c r="L7" s="295"/>
      <c r="M7" s="15" t="s">
        <v>18</v>
      </c>
      <c r="N7" s="15" t="s">
        <v>19</v>
      </c>
      <c r="O7" s="14" t="s">
        <v>20</v>
      </c>
      <c r="P7" s="295"/>
      <c r="Q7" s="15" t="s">
        <v>21</v>
      </c>
      <c r="R7" s="15" t="s">
        <v>22</v>
      </c>
      <c r="S7" s="14" t="s">
        <v>23</v>
      </c>
      <c r="X7" s="291"/>
      <c r="Y7" s="16" t="s">
        <v>24</v>
      </c>
      <c r="Z7" s="16" t="s">
        <v>25</v>
      </c>
      <c r="AA7" s="16" t="s">
        <v>26</v>
      </c>
      <c r="AB7" s="16" t="s">
        <v>27</v>
      </c>
      <c r="AC7" s="16" t="s">
        <v>28</v>
      </c>
      <c r="AD7" s="16" t="s">
        <v>29</v>
      </c>
      <c r="AE7" s="16" t="s">
        <v>30</v>
      </c>
      <c r="AF7" s="16" t="s">
        <v>31</v>
      </c>
      <c r="AG7" s="16" t="s">
        <v>32</v>
      </c>
    </row>
    <row r="8" spans="1:33" s="4" customFormat="1" ht="24.75" thickBot="1" thickTop="1">
      <c r="A8" s="17">
        <v>1</v>
      </c>
      <c r="B8" s="17">
        <v>2</v>
      </c>
      <c r="C8" s="91">
        <v>3</v>
      </c>
      <c r="D8" s="92">
        <v>4</v>
      </c>
      <c r="E8" s="17">
        <v>5</v>
      </c>
      <c r="F8" s="17">
        <v>6</v>
      </c>
      <c r="G8" s="93">
        <v>7</v>
      </c>
      <c r="H8" s="92">
        <v>8</v>
      </c>
      <c r="I8" s="17" t="s">
        <v>33</v>
      </c>
      <c r="J8" s="17" t="s">
        <v>34</v>
      </c>
      <c r="K8" s="93">
        <v>11</v>
      </c>
      <c r="L8" s="92">
        <v>12</v>
      </c>
      <c r="M8" s="17" t="s">
        <v>35</v>
      </c>
      <c r="N8" s="17" t="s">
        <v>36</v>
      </c>
      <c r="O8" s="93">
        <v>15</v>
      </c>
      <c r="P8" s="92">
        <v>16</v>
      </c>
      <c r="Q8" s="17" t="s">
        <v>37</v>
      </c>
      <c r="R8" s="17" t="s">
        <v>38</v>
      </c>
      <c r="S8" s="93">
        <v>19</v>
      </c>
      <c r="X8" s="21">
        <v>2</v>
      </c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ht="24" thickTop="1">
      <c r="A9" s="22" t="s">
        <v>39</v>
      </c>
      <c r="B9" s="23" t="s">
        <v>40</v>
      </c>
      <c r="C9" s="24">
        <f aca="true" t="shared" si="1" ref="C9:C14">SUM(D9,H9,L9,P9)</f>
        <v>2200</v>
      </c>
      <c r="D9" s="24">
        <f aca="true" t="shared" si="2" ref="D9:D14">SUM(E9:G9)</f>
        <v>500</v>
      </c>
      <c r="E9" s="25">
        <f>SUM(E10:E10)</f>
        <v>200</v>
      </c>
      <c r="F9" s="25">
        <f>SUM(F10:F10)</f>
        <v>0</v>
      </c>
      <c r="G9" s="25">
        <f>SUM(G10:G10)</f>
        <v>300</v>
      </c>
      <c r="H9" s="25">
        <f aca="true" t="shared" si="3" ref="H9:H14">SUM(I9:K9)</f>
        <v>0</v>
      </c>
      <c r="I9" s="25">
        <f>SUM(I10:I10)</f>
        <v>0</v>
      </c>
      <c r="J9" s="25">
        <f>SUM(J10:J10)</f>
        <v>0</v>
      </c>
      <c r="K9" s="25">
        <f>SUM(K10:K10)</f>
        <v>0</v>
      </c>
      <c r="L9" s="25">
        <f aca="true" t="shared" si="4" ref="L9:L14">SUM(M9:O9)</f>
        <v>1400</v>
      </c>
      <c r="M9" s="25">
        <f>SUM(M10:M10)</f>
        <v>700</v>
      </c>
      <c r="N9" s="25">
        <f>SUM(N10:N10)</f>
        <v>700</v>
      </c>
      <c r="O9" s="25">
        <f>SUM(O10:O10)</f>
        <v>0</v>
      </c>
      <c r="P9" s="25">
        <f aca="true" t="shared" si="5" ref="P9:P14">SUM(Q9:S9)</f>
        <v>300</v>
      </c>
      <c r="Q9" s="25">
        <f>SUM(Q10:Q10)</f>
        <v>0</v>
      </c>
      <c r="R9" s="25">
        <f>SUM(R10:R10)</f>
        <v>300</v>
      </c>
      <c r="S9" s="25">
        <f>SUM(S10:S10)</f>
        <v>0</v>
      </c>
      <c r="X9" s="26" t="s">
        <v>40</v>
      </c>
      <c r="Y9" s="27">
        <f aca="true" t="shared" si="6" ref="Y9:AG9">SUM(Y10:Y10)</f>
        <v>200</v>
      </c>
      <c r="Z9" s="27">
        <f t="shared" si="6"/>
        <v>500</v>
      </c>
      <c r="AA9" s="27">
        <f t="shared" si="6"/>
        <v>500</v>
      </c>
      <c r="AB9" s="27">
        <f t="shared" si="6"/>
        <v>500</v>
      </c>
      <c r="AC9" s="27">
        <f t="shared" si="6"/>
        <v>1200</v>
      </c>
      <c r="AD9" s="27">
        <f t="shared" si="6"/>
        <v>1900</v>
      </c>
      <c r="AE9" s="27">
        <f t="shared" si="6"/>
        <v>1900</v>
      </c>
      <c r="AF9" s="27">
        <f t="shared" si="6"/>
        <v>0</v>
      </c>
      <c r="AG9" s="27">
        <f t="shared" si="6"/>
        <v>300</v>
      </c>
    </row>
    <row r="10" spans="1:33" s="4" customFormat="1" ht="23.25">
      <c r="A10" s="28" t="s">
        <v>41</v>
      </c>
      <c r="B10" s="29" t="s">
        <v>40</v>
      </c>
      <c r="C10" s="30">
        <f t="shared" si="1"/>
        <v>2200</v>
      </c>
      <c r="D10" s="31">
        <f t="shared" si="2"/>
        <v>500</v>
      </c>
      <c r="E10" s="32">
        <v>200</v>
      </c>
      <c r="F10" s="32">
        <v>0</v>
      </c>
      <c r="G10" s="32">
        <v>300</v>
      </c>
      <c r="H10" s="31">
        <f t="shared" si="3"/>
        <v>0</v>
      </c>
      <c r="I10" s="32">
        <v>0</v>
      </c>
      <c r="J10" s="32">
        <v>0</v>
      </c>
      <c r="K10" s="32">
        <v>0</v>
      </c>
      <c r="L10" s="31">
        <f t="shared" si="4"/>
        <v>1400</v>
      </c>
      <c r="M10" s="33">
        <v>700</v>
      </c>
      <c r="N10" s="33">
        <v>700</v>
      </c>
      <c r="O10" s="33">
        <v>0</v>
      </c>
      <c r="P10" s="31">
        <f t="shared" si="5"/>
        <v>300</v>
      </c>
      <c r="Q10" s="33">
        <v>0</v>
      </c>
      <c r="R10" s="33">
        <v>300</v>
      </c>
      <c r="S10" s="33">
        <v>0</v>
      </c>
      <c r="T10" s="34"/>
      <c r="X10" s="13" t="s">
        <v>40</v>
      </c>
      <c r="Y10" s="35">
        <f>E10+F10</f>
        <v>200</v>
      </c>
      <c r="Z10" s="35">
        <f>D10+I10</f>
        <v>500</v>
      </c>
      <c r="AA10" s="35">
        <f>Z10+J10</f>
        <v>500</v>
      </c>
      <c r="AB10" s="35">
        <f>D10+H10</f>
        <v>500</v>
      </c>
      <c r="AC10" s="35">
        <f>AB10+M10</f>
        <v>1200</v>
      </c>
      <c r="AD10" s="35">
        <f>AC10+N10</f>
        <v>1900</v>
      </c>
      <c r="AE10" s="35">
        <f>AB10+L10</f>
        <v>1900</v>
      </c>
      <c r="AF10" s="35"/>
      <c r="AG10" s="35">
        <f>AF10+R10</f>
        <v>300</v>
      </c>
    </row>
    <row r="11" spans="1:33" s="40" customFormat="1" ht="36">
      <c r="A11" s="36" t="s">
        <v>42</v>
      </c>
      <c r="B11" s="37" t="s">
        <v>40</v>
      </c>
      <c r="C11" s="30">
        <f t="shared" si="1"/>
        <v>0</v>
      </c>
      <c r="D11" s="31">
        <f t="shared" si="2"/>
        <v>0</v>
      </c>
      <c r="E11" s="38"/>
      <c r="F11" s="38"/>
      <c r="G11" s="38"/>
      <c r="H11" s="31">
        <f t="shared" si="3"/>
        <v>0</v>
      </c>
      <c r="I11" s="38"/>
      <c r="J11" s="38"/>
      <c r="K11" s="38"/>
      <c r="L11" s="31">
        <f t="shared" si="4"/>
        <v>0</v>
      </c>
      <c r="M11" s="38"/>
      <c r="N11" s="38"/>
      <c r="O11" s="38"/>
      <c r="P11" s="31">
        <f t="shared" si="5"/>
        <v>0</v>
      </c>
      <c r="Q11" s="38"/>
      <c r="R11" s="38"/>
      <c r="S11" s="38"/>
      <c r="T11" s="39"/>
      <c r="X11" s="41" t="s">
        <v>40</v>
      </c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4" customFormat="1" ht="36">
      <c r="A12" s="42" t="s">
        <v>43</v>
      </c>
      <c r="B12" s="43" t="s">
        <v>40</v>
      </c>
      <c r="C12" s="30">
        <f t="shared" si="1"/>
        <v>0</v>
      </c>
      <c r="D12" s="31">
        <f t="shared" si="2"/>
        <v>0</v>
      </c>
      <c r="E12" s="44"/>
      <c r="F12" s="44"/>
      <c r="G12" s="44"/>
      <c r="H12" s="31">
        <f t="shared" si="3"/>
        <v>0</v>
      </c>
      <c r="I12" s="44"/>
      <c r="J12" s="44"/>
      <c r="K12" s="44"/>
      <c r="L12" s="31">
        <f t="shared" si="4"/>
        <v>0</v>
      </c>
      <c r="M12" s="44"/>
      <c r="N12" s="44"/>
      <c r="O12" s="44"/>
      <c r="P12" s="31">
        <f t="shared" si="5"/>
        <v>0</v>
      </c>
      <c r="Q12" s="44"/>
      <c r="R12" s="44"/>
      <c r="S12" s="44"/>
      <c r="T12" s="34"/>
      <c r="X12" s="45" t="s">
        <v>40</v>
      </c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s="40" customFormat="1" ht="23.25">
      <c r="A13" s="46" t="s">
        <v>44</v>
      </c>
      <c r="B13" s="47" t="s">
        <v>40</v>
      </c>
      <c r="C13" s="30">
        <f t="shared" si="1"/>
        <v>0</v>
      </c>
      <c r="D13" s="31">
        <f t="shared" si="2"/>
        <v>0</v>
      </c>
      <c r="E13" s="35"/>
      <c r="F13" s="35"/>
      <c r="G13" s="35"/>
      <c r="H13" s="31">
        <f t="shared" si="3"/>
        <v>0</v>
      </c>
      <c r="I13" s="35"/>
      <c r="J13" s="35"/>
      <c r="K13" s="35"/>
      <c r="L13" s="31">
        <f t="shared" si="4"/>
        <v>0</v>
      </c>
      <c r="M13" s="35"/>
      <c r="N13" s="35"/>
      <c r="O13" s="35"/>
      <c r="P13" s="31">
        <f t="shared" si="5"/>
        <v>0</v>
      </c>
      <c r="Q13" s="35"/>
      <c r="R13" s="35"/>
      <c r="S13" s="35"/>
      <c r="T13" s="39"/>
      <c r="X13" s="48" t="s">
        <v>40</v>
      </c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4" customFormat="1" ht="23.25">
      <c r="A14" s="46" t="s">
        <v>45</v>
      </c>
      <c r="B14" s="47" t="s">
        <v>40</v>
      </c>
      <c r="C14" s="30">
        <f t="shared" si="1"/>
        <v>0</v>
      </c>
      <c r="D14" s="31">
        <f t="shared" si="2"/>
        <v>0</v>
      </c>
      <c r="E14" s="35"/>
      <c r="F14" s="35"/>
      <c r="G14" s="35"/>
      <c r="H14" s="31">
        <f t="shared" si="3"/>
        <v>0</v>
      </c>
      <c r="I14" s="35"/>
      <c r="J14" s="35"/>
      <c r="K14" s="35"/>
      <c r="L14" s="31">
        <f t="shared" si="4"/>
        <v>0</v>
      </c>
      <c r="M14" s="35"/>
      <c r="N14" s="35"/>
      <c r="O14" s="35"/>
      <c r="P14" s="31">
        <f t="shared" si="5"/>
        <v>0</v>
      </c>
      <c r="Q14" s="35"/>
      <c r="R14" s="35"/>
      <c r="S14" s="35"/>
      <c r="T14" s="34"/>
      <c r="X14" s="48" t="s">
        <v>40</v>
      </c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4" customFormat="1" ht="23.25">
      <c r="A15" s="49"/>
      <c r="B15" s="47"/>
      <c r="C15" s="30"/>
      <c r="D15" s="31"/>
      <c r="E15" s="50"/>
      <c r="F15" s="50"/>
      <c r="G15" s="50"/>
      <c r="H15" s="31"/>
      <c r="I15" s="50"/>
      <c r="J15" s="50"/>
      <c r="K15" s="50"/>
      <c r="L15" s="31"/>
      <c r="M15" s="50"/>
      <c r="N15" s="50"/>
      <c r="O15" s="50"/>
      <c r="P15" s="31"/>
      <c r="Q15" s="50"/>
      <c r="R15" s="50"/>
      <c r="S15" s="50"/>
      <c r="T15" s="34"/>
      <c r="X15" s="48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" customFormat="1" ht="23.25">
      <c r="A16" s="51" t="s">
        <v>46</v>
      </c>
      <c r="B16" s="52" t="s">
        <v>40</v>
      </c>
      <c r="C16" s="53">
        <f aca="true" t="shared" si="7" ref="C16:C45">SUM(D16,H16,L16,P16)</f>
        <v>2200</v>
      </c>
      <c r="D16" s="53">
        <f aca="true" t="shared" si="8" ref="D16:D45">SUM(E16:G16)</f>
        <v>500</v>
      </c>
      <c r="E16" s="53">
        <f>SUM(E17,E41)</f>
        <v>200</v>
      </c>
      <c r="F16" s="53">
        <f>SUM(F17,F41)</f>
        <v>0</v>
      </c>
      <c r="G16" s="53">
        <f>SUM(G17,G41)</f>
        <v>300</v>
      </c>
      <c r="H16" s="53">
        <f aca="true" t="shared" si="9" ref="H16:H45">SUM(I16:K16)</f>
        <v>0</v>
      </c>
      <c r="I16" s="53">
        <f>SUM(I17,I41)</f>
        <v>0</v>
      </c>
      <c r="J16" s="53">
        <f>SUM(J17,J41)</f>
        <v>0</v>
      </c>
      <c r="K16" s="53">
        <f>SUM(K17,K41)</f>
        <v>0</v>
      </c>
      <c r="L16" s="53">
        <f aca="true" t="shared" si="10" ref="L16:L45">SUM(M16:O16)</f>
        <v>1400</v>
      </c>
      <c r="M16" s="53">
        <f>SUM(M17,M41)</f>
        <v>700</v>
      </c>
      <c r="N16" s="53">
        <f>SUM(N17,N41)</f>
        <v>700</v>
      </c>
      <c r="O16" s="53">
        <f>SUM(O17,O41)</f>
        <v>0</v>
      </c>
      <c r="P16" s="53">
        <f aca="true" t="shared" si="11" ref="P16:P45">SUM(Q16:S16)</f>
        <v>300</v>
      </c>
      <c r="Q16" s="53">
        <f>SUM(Q17,Q41)</f>
        <v>0</v>
      </c>
      <c r="R16" s="53">
        <f>SUM(R17,R41)</f>
        <v>300</v>
      </c>
      <c r="S16" s="53">
        <f>SUM(S17,S41)</f>
        <v>0</v>
      </c>
      <c r="T16" s="34"/>
      <c r="X16" s="54" t="s">
        <v>40</v>
      </c>
      <c r="Y16" s="53">
        <f aca="true" t="shared" si="12" ref="Y16:AG16">SUM(Y17,Y41)</f>
        <v>200</v>
      </c>
      <c r="Z16" s="53">
        <f t="shared" si="12"/>
        <v>500</v>
      </c>
      <c r="AA16" s="53">
        <f t="shared" si="12"/>
        <v>500</v>
      </c>
      <c r="AB16" s="53">
        <f t="shared" si="12"/>
        <v>500</v>
      </c>
      <c r="AC16" s="53">
        <f t="shared" si="12"/>
        <v>1200</v>
      </c>
      <c r="AD16" s="53">
        <f t="shared" si="12"/>
        <v>1900</v>
      </c>
      <c r="AE16" s="53">
        <f t="shared" si="12"/>
        <v>1900</v>
      </c>
      <c r="AF16" s="53">
        <f t="shared" si="12"/>
        <v>1900</v>
      </c>
      <c r="AG16" s="53">
        <f t="shared" si="12"/>
        <v>2200</v>
      </c>
    </row>
    <row r="17" spans="1:33" s="4" customFormat="1" ht="23.25">
      <c r="A17" s="55" t="s">
        <v>47</v>
      </c>
      <c r="B17" s="56">
        <v>2000</v>
      </c>
      <c r="C17" s="30">
        <f t="shared" si="7"/>
        <v>2200</v>
      </c>
      <c r="D17" s="31">
        <f t="shared" si="8"/>
        <v>500</v>
      </c>
      <c r="E17" s="57">
        <f>E18+E23+E37+E40</f>
        <v>200</v>
      </c>
      <c r="F17" s="57">
        <f>F18+F23+F37+F40</f>
        <v>0</v>
      </c>
      <c r="G17" s="57">
        <f>G18+G23+G37+G40</f>
        <v>300</v>
      </c>
      <c r="H17" s="31">
        <f t="shared" si="9"/>
        <v>0</v>
      </c>
      <c r="I17" s="57">
        <f>I18+I23+I37+I40</f>
        <v>0</v>
      </c>
      <c r="J17" s="57">
        <f>J18+J23+J37+J40</f>
        <v>0</v>
      </c>
      <c r="K17" s="57">
        <f>K18+K23+K37+K40</f>
        <v>0</v>
      </c>
      <c r="L17" s="31">
        <f t="shared" si="10"/>
        <v>1400</v>
      </c>
      <c r="M17" s="57">
        <f>M18+M23+M37+M40</f>
        <v>700</v>
      </c>
      <c r="N17" s="57">
        <f>N18+N23+N37+N40</f>
        <v>700</v>
      </c>
      <c r="O17" s="57">
        <f>O18+O23+O37+O40</f>
        <v>0</v>
      </c>
      <c r="P17" s="31">
        <f t="shared" si="11"/>
        <v>300</v>
      </c>
      <c r="Q17" s="57">
        <f>Q18+Q23+Q37+Q40</f>
        <v>0</v>
      </c>
      <c r="R17" s="57">
        <f>R18+R23+R37+R40</f>
        <v>300</v>
      </c>
      <c r="S17" s="57">
        <f>S18+S23+S37+S40</f>
        <v>0</v>
      </c>
      <c r="T17" s="34"/>
      <c r="X17" s="56">
        <v>2000</v>
      </c>
      <c r="Y17" s="57">
        <f aca="true" t="shared" si="13" ref="Y17:AG17">Y18+Y23+Y37+Y40</f>
        <v>200</v>
      </c>
      <c r="Z17" s="57">
        <f t="shared" si="13"/>
        <v>500</v>
      </c>
      <c r="AA17" s="57">
        <f t="shared" si="13"/>
        <v>500</v>
      </c>
      <c r="AB17" s="57">
        <f t="shared" si="13"/>
        <v>500</v>
      </c>
      <c r="AC17" s="57">
        <f t="shared" si="13"/>
        <v>1200</v>
      </c>
      <c r="AD17" s="57">
        <f t="shared" si="13"/>
        <v>1900</v>
      </c>
      <c r="AE17" s="57">
        <f t="shared" si="13"/>
        <v>1900</v>
      </c>
      <c r="AF17" s="57">
        <f t="shared" si="13"/>
        <v>1900</v>
      </c>
      <c r="AG17" s="57">
        <f t="shared" si="13"/>
        <v>2200</v>
      </c>
    </row>
    <row r="18" spans="1:33" s="4" customFormat="1" ht="23.25">
      <c r="A18" s="58" t="s">
        <v>48</v>
      </c>
      <c r="B18" s="59" t="s">
        <v>49</v>
      </c>
      <c r="C18" s="30">
        <f t="shared" si="7"/>
        <v>0</v>
      </c>
      <c r="D18" s="31">
        <f t="shared" si="8"/>
        <v>0</v>
      </c>
      <c r="E18" s="57">
        <f>E19+E22</f>
        <v>0</v>
      </c>
      <c r="F18" s="57">
        <f>F19+F22</f>
        <v>0</v>
      </c>
      <c r="G18" s="57">
        <f>G19+G22</f>
        <v>0</v>
      </c>
      <c r="H18" s="31">
        <f t="shared" si="9"/>
        <v>0</v>
      </c>
      <c r="I18" s="57">
        <f>I19+I22</f>
        <v>0</v>
      </c>
      <c r="J18" s="57">
        <f>J19+J22</f>
        <v>0</v>
      </c>
      <c r="K18" s="57">
        <f>K19+K22</f>
        <v>0</v>
      </c>
      <c r="L18" s="31">
        <f t="shared" si="10"/>
        <v>0</v>
      </c>
      <c r="M18" s="57">
        <f>M19+M22</f>
        <v>0</v>
      </c>
      <c r="N18" s="57">
        <f>N19+N22</f>
        <v>0</v>
      </c>
      <c r="O18" s="57">
        <f>O19+O22</f>
        <v>0</v>
      </c>
      <c r="P18" s="31">
        <f t="shared" si="11"/>
        <v>0</v>
      </c>
      <c r="Q18" s="57">
        <f>Q19+Q22</f>
        <v>0</v>
      </c>
      <c r="R18" s="57">
        <f>R19+R22</f>
        <v>0</v>
      </c>
      <c r="S18" s="57">
        <f>S19+S22</f>
        <v>0</v>
      </c>
      <c r="T18" s="34"/>
      <c r="X18" s="59" t="s">
        <v>49</v>
      </c>
      <c r="Y18" s="57">
        <f aca="true" t="shared" si="14" ref="Y18:AG18">Y19+Y22</f>
        <v>0</v>
      </c>
      <c r="Z18" s="57">
        <f t="shared" si="14"/>
        <v>0</v>
      </c>
      <c r="AA18" s="57">
        <f t="shared" si="14"/>
        <v>0</v>
      </c>
      <c r="AB18" s="57">
        <f t="shared" si="14"/>
        <v>0</v>
      </c>
      <c r="AC18" s="57">
        <f t="shared" si="14"/>
        <v>0</v>
      </c>
      <c r="AD18" s="57">
        <f t="shared" si="14"/>
        <v>0</v>
      </c>
      <c r="AE18" s="57">
        <f t="shared" si="14"/>
        <v>0</v>
      </c>
      <c r="AF18" s="57">
        <f t="shared" si="14"/>
        <v>0</v>
      </c>
      <c r="AG18" s="57">
        <f t="shared" si="14"/>
        <v>0</v>
      </c>
    </row>
    <row r="19" spans="1:33" s="4" customFormat="1" ht="23.25">
      <c r="A19" s="58" t="s">
        <v>50</v>
      </c>
      <c r="B19" s="56">
        <v>2110</v>
      </c>
      <c r="C19" s="30">
        <f t="shared" si="7"/>
        <v>0</v>
      </c>
      <c r="D19" s="31">
        <f t="shared" si="8"/>
        <v>0</v>
      </c>
      <c r="E19" s="57">
        <f>SUM(E20:E21)</f>
        <v>0</v>
      </c>
      <c r="F19" s="57">
        <f>SUM(F20:F21)</f>
        <v>0</v>
      </c>
      <c r="G19" s="57">
        <f>SUM(G20:G21)</f>
        <v>0</v>
      </c>
      <c r="H19" s="31">
        <f t="shared" si="9"/>
        <v>0</v>
      </c>
      <c r="I19" s="57">
        <f>SUM(I20:I21)</f>
        <v>0</v>
      </c>
      <c r="J19" s="57">
        <f>SUM(J20:J21)</f>
        <v>0</v>
      </c>
      <c r="K19" s="57">
        <f>SUM(K20:K21)</f>
        <v>0</v>
      </c>
      <c r="L19" s="31">
        <f t="shared" si="10"/>
        <v>0</v>
      </c>
      <c r="M19" s="57">
        <f>SUM(M20:M21)</f>
        <v>0</v>
      </c>
      <c r="N19" s="57">
        <f>SUM(N20:N21)</f>
        <v>0</v>
      </c>
      <c r="O19" s="57">
        <f>SUM(O20:O21)</f>
        <v>0</v>
      </c>
      <c r="P19" s="31">
        <f t="shared" si="11"/>
        <v>0</v>
      </c>
      <c r="Q19" s="57">
        <f>SUM(Q20:Q21)</f>
        <v>0</v>
      </c>
      <c r="R19" s="57">
        <f>SUM(R20:R21)</f>
        <v>0</v>
      </c>
      <c r="S19" s="57">
        <f>SUM(S20:S21)</f>
        <v>0</v>
      </c>
      <c r="T19" s="34"/>
      <c r="X19" s="56">
        <v>2110</v>
      </c>
      <c r="Y19" s="57">
        <f aca="true" t="shared" si="15" ref="Y19:AG19">SUM(Y20:Y21)</f>
        <v>0</v>
      </c>
      <c r="Z19" s="57">
        <f t="shared" si="15"/>
        <v>0</v>
      </c>
      <c r="AA19" s="57">
        <f t="shared" si="15"/>
        <v>0</v>
      </c>
      <c r="AB19" s="57">
        <f t="shared" si="15"/>
        <v>0</v>
      </c>
      <c r="AC19" s="57">
        <f t="shared" si="15"/>
        <v>0</v>
      </c>
      <c r="AD19" s="57">
        <f t="shared" si="15"/>
        <v>0</v>
      </c>
      <c r="AE19" s="57">
        <f t="shared" si="15"/>
        <v>0</v>
      </c>
      <c r="AF19" s="57">
        <f t="shared" si="15"/>
        <v>0</v>
      </c>
      <c r="AG19" s="57">
        <f t="shared" si="15"/>
        <v>0</v>
      </c>
    </row>
    <row r="20" spans="1:33" s="4" customFormat="1" ht="23.25">
      <c r="A20" s="60" t="s">
        <v>51</v>
      </c>
      <c r="B20" s="61">
        <v>2111</v>
      </c>
      <c r="C20" s="30">
        <f t="shared" si="7"/>
        <v>0</v>
      </c>
      <c r="D20" s="31">
        <f t="shared" si="8"/>
        <v>0</v>
      </c>
      <c r="E20" s="32"/>
      <c r="F20" s="32"/>
      <c r="G20" s="32"/>
      <c r="H20" s="31">
        <f t="shared" si="9"/>
        <v>0</v>
      </c>
      <c r="I20" s="32"/>
      <c r="J20" s="32"/>
      <c r="K20" s="32"/>
      <c r="L20" s="31">
        <f t="shared" si="10"/>
        <v>0</v>
      </c>
      <c r="M20" s="32"/>
      <c r="N20" s="32"/>
      <c r="O20" s="32"/>
      <c r="P20" s="31">
        <f t="shared" si="11"/>
        <v>0</v>
      </c>
      <c r="Q20" s="32"/>
      <c r="R20" s="32"/>
      <c r="S20" s="32"/>
      <c r="T20" s="34"/>
      <c r="X20" s="61">
        <v>2111</v>
      </c>
      <c r="Y20" s="35">
        <f>E20+F20</f>
        <v>0</v>
      </c>
      <c r="Z20" s="35">
        <f>D20+I20</f>
        <v>0</v>
      </c>
      <c r="AA20" s="35">
        <f>Z20+J20</f>
        <v>0</v>
      </c>
      <c r="AB20" s="35">
        <f>D20+H20</f>
        <v>0</v>
      </c>
      <c r="AC20" s="35">
        <f aca="true" t="shared" si="16" ref="AC20:AD22">AB20+M20</f>
        <v>0</v>
      </c>
      <c r="AD20" s="35">
        <f t="shared" si="16"/>
        <v>0</v>
      </c>
      <c r="AE20" s="35">
        <f>AB20+L20</f>
        <v>0</v>
      </c>
      <c r="AF20" s="35">
        <f aca="true" t="shared" si="17" ref="AF20:AG22">AE20+Q20</f>
        <v>0</v>
      </c>
      <c r="AG20" s="35">
        <f t="shared" si="17"/>
        <v>0</v>
      </c>
    </row>
    <row r="21" spans="1:33" s="4" customFormat="1" ht="23.25">
      <c r="A21" s="62" t="s">
        <v>52</v>
      </c>
      <c r="B21" s="63" t="s">
        <v>53</v>
      </c>
      <c r="C21" s="30">
        <f t="shared" si="7"/>
        <v>0</v>
      </c>
      <c r="D21" s="31">
        <f t="shared" si="8"/>
        <v>0</v>
      </c>
      <c r="E21" s="32"/>
      <c r="F21" s="32"/>
      <c r="G21" s="32"/>
      <c r="H21" s="31">
        <f t="shared" si="9"/>
        <v>0</v>
      </c>
      <c r="I21" s="32"/>
      <c r="J21" s="32"/>
      <c r="K21" s="32"/>
      <c r="L21" s="31">
        <f t="shared" si="10"/>
        <v>0</v>
      </c>
      <c r="M21" s="32"/>
      <c r="N21" s="32"/>
      <c r="O21" s="32"/>
      <c r="P21" s="31">
        <f t="shared" si="11"/>
        <v>0</v>
      </c>
      <c r="Q21" s="32"/>
      <c r="R21" s="32"/>
      <c r="S21" s="32"/>
      <c r="T21" s="34"/>
      <c r="X21" s="63" t="s">
        <v>53</v>
      </c>
      <c r="Y21" s="35">
        <f>E21+F21</f>
        <v>0</v>
      </c>
      <c r="Z21" s="35">
        <f>D21+I21</f>
        <v>0</v>
      </c>
      <c r="AA21" s="35">
        <f>Z21+J21</f>
        <v>0</v>
      </c>
      <c r="AB21" s="35">
        <f>D21+H21</f>
        <v>0</v>
      </c>
      <c r="AC21" s="35">
        <f t="shared" si="16"/>
        <v>0</v>
      </c>
      <c r="AD21" s="35">
        <f t="shared" si="16"/>
        <v>0</v>
      </c>
      <c r="AE21" s="35">
        <f>AB21+L21</f>
        <v>0</v>
      </c>
      <c r="AF21" s="35">
        <f t="shared" si="17"/>
        <v>0</v>
      </c>
      <c r="AG21" s="35">
        <f t="shared" si="17"/>
        <v>0</v>
      </c>
    </row>
    <row r="22" spans="1:33" s="4" customFormat="1" ht="23.25">
      <c r="A22" s="64" t="s">
        <v>54</v>
      </c>
      <c r="B22" s="29">
        <v>2120</v>
      </c>
      <c r="C22" s="30">
        <f t="shared" si="7"/>
        <v>0</v>
      </c>
      <c r="D22" s="31">
        <f t="shared" si="8"/>
        <v>0</v>
      </c>
      <c r="E22" s="32"/>
      <c r="F22" s="32"/>
      <c r="G22" s="32"/>
      <c r="H22" s="31">
        <f t="shared" si="9"/>
        <v>0</v>
      </c>
      <c r="I22" s="32"/>
      <c r="J22" s="32"/>
      <c r="K22" s="32"/>
      <c r="L22" s="31">
        <f t="shared" si="10"/>
        <v>0</v>
      </c>
      <c r="M22" s="32"/>
      <c r="N22" s="32"/>
      <c r="O22" s="32"/>
      <c r="P22" s="31">
        <f t="shared" si="11"/>
        <v>0</v>
      </c>
      <c r="Q22" s="32"/>
      <c r="R22" s="32"/>
      <c r="S22" s="32"/>
      <c r="T22" s="34"/>
      <c r="X22" s="29">
        <v>2120</v>
      </c>
      <c r="Y22" s="35">
        <f>E22+F22</f>
        <v>0</v>
      </c>
      <c r="Z22" s="35">
        <f>D22+I22</f>
        <v>0</v>
      </c>
      <c r="AA22" s="35">
        <f>Z22+J22</f>
        <v>0</v>
      </c>
      <c r="AB22" s="35">
        <f>D22+H22</f>
        <v>0</v>
      </c>
      <c r="AC22" s="35">
        <f t="shared" si="16"/>
        <v>0</v>
      </c>
      <c r="AD22" s="35">
        <f t="shared" si="16"/>
        <v>0</v>
      </c>
      <c r="AE22" s="35">
        <f>AB22+L22</f>
        <v>0</v>
      </c>
      <c r="AF22" s="35">
        <f t="shared" si="17"/>
        <v>0</v>
      </c>
      <c r="AG22" s="35">
        <f t="shared" si="17"/>
        <v>0</v>
      </c>
    </row>
    <row r="23" spans="1:33" s="2" customFormat="1" ht="23.25">
      <c r="A23" s="59" t="s">
        <v>55</v>
      </c>
      <c r="B23" s="56">
        <v>2200</v>
      </c>
      <c r="C23" s="30">
        <f t="shared" si="7"/>
        <v>2200</v>
      </c>
      <c r="D23" s="31">
        <f t="shared" si="8"/>
        <v>500</v>
      </c>
      <c r="E23" s="57">
        <f>SUM(E24:E28)+E29+E35</f>
        <v>200</v>
      </c>
      <c r="F23" s="57">
        <f>SUM(F24:F28)+F29+F35</f>
        <v>0</v>
      </c>
      <c r="G23" s="57">
        <f>SUM(G24:G28)+G29+G35</f>
        <v>300</v>
      </c>
      <c r="H23" s="31">
        <f t="shared" si="9"/>
        <v>0</v>
      </c>
      <c r="I23" s="57">
        <f>SUM(I24:I28)+I29+I35</f>
        <v>0</v>
      </c>
      <c r="J23" s="57">
        <f>SUM(J24:J28)+J29+J35</f>
        <v>0</v>
      </c>
      <c r="K23" s="57">
        <f>SUM(K24:K28)+K29+K35</f>
        <v>0</v>
      </c>
      <c r="L23" s="31">
        <f t="shared" si="10"/>
        <v>1400</v>
      </c>
      <c r="M23" s="57">
        <f>SUM(M24:M28)+M29+M35</f>
        <v>700</v>
      </c>
      <c r="N23" s="57">
        <f>SUM(N24:N28)+N29+N35</f>
        <v>700</v>
      </c>
      <c r="O23" s="57">
        <f>SUM(O24:O28)+O29+O35</f>
        <v>0</v>
      </c>
      <c r="P23" s="31">
        <f t="shared" si="11"/>
        <v>300</v>
      </c>
      <c r="Q23" s="57">
        <f>SUM(Q24:Q28)+Q29+Q35</f>
        <v>0</v>
      </c>
      <c r="R23" s="57">
        <f>SUM(R24:R28)+R29+R35</f>
        <v>300</v>
      </c>
      <c r="S23" s="57">
        <f>SUM(S24:S28)+S29+S35</f>
        <v>0</v>
      </c>
      <c r="T23" s="65"/>
      <c r="X23" s="56">
        <v>2200</v>
      </c>
      <c r="Y23" s="57">
        <f aca="true" t="shared" si="18" ref="Y23:AG23">SUM(Y24:Y28)+Y29+Y35</f>
        <v>200</v>
      </c>
      <c r="Z23" s="57">
        <f t="shared" si="18"/>
        <v>500</v>
      </c>
      <c r="AA23" s="57">
        <f t="shared" si="18"/>
        <v>500</v>
      </c>
      <c r="AB23" s="57">
        <f t="shared" si="18"/>
        <v>500</v>
      </c>
      <c r="AC23" s="57">
        <f t="shared" si="18"/>
        <v>1200</v>
      </c>
      <c r="AD23" s="57">
        <f t="shared" si="18"/>
        <v>1900</v>
      </c>
      <c r="AE23" s="57">
        <f t="shared" si="18"/>
        <v>1900</v>
      </c>
      <c r="AF23" s="57">
        <f t="shared" si="18"/>
        <v>1900</v>
      </c>
      <c r="AG23" s="57">
        <f t="shared" si="18"/>
        <v>2200</v>
      </c>
    </row>
    <row r="24" spans="1:33" s="4" customFormat="1" ht="23.25">
      <c r="A24" s="62" t="s">
        <v>56</v>
      </c>
      <c r="B24" s="61">
        <v>2210</v>
      </c>
      <c r="C24" s="30">
        <f t="shared" si="7"/>
        <v>0</v>
      </c>
      <c r="D24" s="31">
        <f t="shared" si="8"/>
        <v>0</v>
      </c>
      <c r="E24" s="32"/>
      <c r="F24" s="32"/>
      <c r="G24" s="32"/>
      <c r="H24" s="31">
        <f t="shared" si="9"/>
        <v>0</v>
      </c>
      <c r="I24" s="32"/>
      <c r="J24" s="32"/>
      <c r="K24" s="32"/>
      <c r="L24" s="31">
        <f t="shared" si="10"/>
        <v>0</v>
      </c>
      <c r="M24" s="32"/>
      <c r="N24" s="32"/>
      <c r="O24" s="32"/>
      <c r="P24" s="31">
        <f t="shared" si="11"/>
        <v>0</v>
      </c>
      <c r="Q24" s="32"/>
      <c r="R24" s="32"/>
      <c r="S24" s="32"/>
      <c r="T24" s="34"/>
      <c r="X24" s="61">
        <v>2210</v>
      </c>
      <c r="Y24" s="35">
        <f>E24+F24</f>
        <v>0</v>
      </c>
      <c r="Z24" s="35">
        <f>D24+I24</f>
        <v>0</v>
      </c>
      <c r="AA24" s="35">
        <f>Z24+J24</f>
        <v>0</v>
      </c>
      <c r="AB24" s="35">
        <f>D24+H24</f>
        <v>0</v>
      </c>
      <c r="AC24" s="35">
        <f aca="true" t="shared" si="19" ref="AC24:AD28">AB24+M24</f>
        <v>0</v>
      </c>
      <c r="AD24" s="35">
        <f t="shared" si="19"/>
        <v>0</v>
      </c>
      <c r="AE24" s="35">
        <f>AB24+L24</f>
        <v>0</v>
      </c>
      <c r="AF24" s="35">
        <f aca="true" t="shared" si="20" ref="AF24:AG28">AE24+Q24</f>
        <v>0</v>
      </c>
      <c r="AG24" s="35">
        <f t="shared" si="20"/>
        <v>0</v>
      </c>
    </row>
    <row r="25" spans="1:33" s="4" customFormat="1" ht="23.25">
      <c r="A25" s="62" t="s">
        <v>57</v>
      </c>
      <c r="B25" s="61">
        <v>2220</v>
      </c>
      <c r="C25" s="30">
        <f t="shared" si="7"/>
        <v>0</v>
      </c>
      <c r="D25" s="31">
        <f t="shared" si="8"/>
        <v>0</v>
      </c>
      <c r="E25" s="32"/>
      <c r="F25" s="32"/>
      <c r="G25" s="66"/>
      <c r="H25" s="31">
        <f t="shared" si="9"/>
        <v>0</v>
      </c>
      <c r="I25" s="32"/>
      <c r="J25" s="32"/>
      <c r="K25" s="32"/>
      <c r="L25" s="31">
        <f t="shared" si="10"/>
        <v>0</v>
      </c>
      <c r="M25" s="32"/>
      <c r="N25" s="32"/>
      <c r="O25" s="66"/>
      <c r="P25" s="31">
        <f t="shared" si="11"/>
        <v>0</v>
      </c>
      <c r="Q25" s="32"/>
      <c r="R25" s="32"/>
      <c r="S25" s="32"/>
      <c r="T25" s="34"/>
      <c r="X25" s="61">
        <v>2220</v>
      </c>
      <c r="Y25" s="35">
        <f>E25+F25</f>
        <v>0</v>
      </c>
      <c r="Z25" s="35">
        <f>D25+I25</f>
        <v>0</v>
      </c>
      <c r="AA25" s="35">
        <f>Z25+J25</f>
        <v>0</v>
      </c>
      <c r="AB25" s="35">
        <f>D25+H25</f>
        <v>0</v>
      </c>
      <c r="AC25" s="35">
        <f t="shared" si="19"/>
        <v>0</v>
      </c>
      <c r="AD25" s="35">
        <f t="shared" si="19"/>
        <v>0</v>
      </c>
      <c r="AE25" s="35">
        <f>AB25+L25</f>
        <v>0</v>
      </c>
      <c r="AF25" s="35">
        <f t="shared" si="20"/>
        <v>0</v>
      </c>
      <c r="AG25" s="35">
        <f t="shared" si="20"/>
        <v>0</v>
      </c>
    </row>
    <row r="26" spans="1:33" s="68" customFormat="1" ht="23.25">
      <c r="A26" s="60" t="s">
        <v>58</v>
      </c>
      <c r="B26" s="61">
        <v>2230</v>
      </c>
      <c r="C26" s="30">
        <f t="shared" si="7"/>
        <v>0</v>
      </c>
      <c r="D26" s="31">
        <f t="shared" si="8"/>
        <v>0</v>
      </c>
      <c r="E26" s="32"/>
      <c r="F26" s="32"/>
      <c r="G26" s="32"/>
      <c r="H26" s="31">
        <f t="shared" si="9"/>
        <v>0</v>
      </c>
      <c r="I26" s="32"/>
      <c r="J26" s="32"/>
      <c r="K26" s="32"/>
      <c r="L26" s="31">
        <f t="shared" si="10"/>
        <v>0</v>
      </c>
      <c r="M26" s="32"/>
      <c r="N26" s="32"/>
      <c r="O26" s="32"/>
      <c r="P26" s="31">
        <f t="shared" si="11"/>
        <v>0</v>
      </c>
      <c r="Q26" s="32"/>
      <c r="R26" s="32"/>
      <c r="S26" s="32"/>
      <c r="T26" s="67"/>
      <c r="X26" s="61">
        <v>2230</v>
      </c>
      <c r="Y26" s="35">
        <f>E26+F26</f>
        <v>0</v>
      </c>
      <c r="Z26" s="35">
        <f>D26+I26</f>
        <v>0</v>
      </c>
      <c r="AA26" s="35">
        <f>Z26+J26</f>
        <v>0</v>
      </c>
      <c r="AB26" s="35">
        <f>D26+H26</f>
        <v>0</v>
      </c>
      <c r="AC26" s="35">
        <f t="shared" si="19"/>
        <v>0</v>
      </c>
      <c r="AD26" s="35">
        <f t="shared" si="19"/>
        <v>0</v>
      </c>
      <c r="AE26" s="35">
        <f>AB26+L26</f>
        <v>0</v>
      </c>
      <c r="AF26" s="35">
        <f t="shared" si="20"/>
        <v>0</v>
      </c>
      <c r="AG26" s="35">
        <f t="shared" si="20"/>
        <v>0</v>
      </c>
    </row>
    <row r="27" spans="1:33" s="4" customFormat="1" ht="23.25">
      <c r="A27" s="62" t="s">
        <v>59</v>
      </c>
      <c r="B27" s="61">
        <v>2240</v>
      </c>
      <c r="C27" s="30">
        <f t="shared" si="7"/>
        <v>2200</v>
      </c>
      <c r="D27" s="31">
        <f t="shared" si="8"/>
        <v>500</v>
      </c>
      <c r="E27" s="66">
        <v>200</v>
      </c>
      <c r="F27" s="66"/>
      <c r="G27" s="66">
        <v>300</v>
      </c>
      <c r="H27" s="31">
        <f t="shared" si="9"/>
        <v>0</v>
      </c>
      <c r="I27" s="66"/>
      <c r="J27" s="66"/>
      <c r="K27" s="66"/>
      <c r="L27" s="31">
        <f t="shared" si="10"/>
        <v>1400</v>
      </c>
      <c r="M27" s="66">
        <v>700</v>
      </c>
      <c r="N27" s="66">
        <v>700</v>
      </c>
      <c r="O27" s="66"/>
      <c r="P27" s="31">
        <f t="shared" si="11"/>
        <v>300</v>
      </c>
      <c r="Q27" s="66"/>
      <c r="R27" s="66">
        <v>300</v>
      </c>
      <c r="S27" s="66"/>
      <c r="T27" s="34"/>
      <c r="X27" s="61">
        <v>2240</v>
      </c>
      <c r="Y27" s="35">
        <f>E27+F27</f>
        <v>200</v>
      </c>
      <c r="Z27" s="35">
        <f>D27+I27</f>
        <v>500</v>
      </c>
      <c r="AA27" s="35">
        <f>Z27+J27</f>
        <v>500</v>
      </c>
      <c r="AB27" s="35">
        <f>D27+H27</f>
        <v>500</v>
      </c>
      <c r="AC27" s="35">
        <f t="shared" si="19"/>
        <v>1200</v>
      </c>
      <c r="AD27" s="35">
        <f t="shared" si="19"/>
        <v>1900</v>
      </c>
      <c r="AE27" s="35">
        <f>AB27+L27</f>
        <v>1900</v>
      </c>
      <c r="AF27" s="35">
        <f t="shared" si="20"/>
        <v>1900</v>
      </c>
      <c r="AG27" s="35">
        <f t="shared" si="20"/>
        <v>2200</v>
      </c>
    </row>
    <row r="28" spans="1:33" s="4" customFormat="1" ht="23.25">
      <c r="A28" s="69" t="s">
        <v>60</v>
      </c>
      <c r="B28" s="29">
        <v>2250</v>
      </c>
      <c r="C28" s="30">
        <f t="shared" si="7"/>
        <v>0</v>
      </c>
      <c r="D28" s="31">
        <f t="shared" si="8"/>
        <v>0</v>
      </c>
      <c r="E28" s="32"/>
      <c r="F28" s="32"/>
      <c r="G28" s="32"/>
      <c r="H28" s="31">
        <f t="shared" si="9"/>
        <v>0</v>
      </c>
      <c r="I28" s="32"/>
      <c r="J28" s="32"/>
      <c r="K28" s="32"/>
      <c r="L28" s="31">
        <f t="shared" si="10"/>
        <v>0</v>
      </c>
      <c r="M28" s="32"/>
      <c r="N28" s="32"/>
      <c r="O28" s="32"/>
      <c r="P28" s="31">
        <f t="shared" si="11"/>
        <v>0</v>
      </c>
      <c r="Q28" s="32"/>
      <c r="R28" s="32"/>
      <c r="S28" s="32"/>
      <c r="T28" s="34"/>
      <c r="X28" s="29">
        <v>2250</v>
      </c>
      <c r="Y28" s="35">
        <f>E28+F28</f>
        <v>0</v>
      </c>
      <c r="Z28" s="35">
        <f>D28+I28</f>
        <v>0</v>
      </c>
      <c r="AA28" s="35">
        <f>Z28+J28</f>
        <v>0</v>
      </c>
      <c r="AB28" s="35">
        <f>D28+H28</f>
        <v>0</v>
      </c>
      <c r="AC28" s="35">
        <f t="shared" si="19"/>
        <v>0</v>
      </c>
      <c r="AD28" s="35">
        <f t="shared" si="19"/>
        <v>0</v>
      </c>
      <c r="AE28" s="35">
        <f>AB28+L28</f>
        <v>0</v>
      </c>
      <c r="AF28" s="35">
        <f t="shared" si="20"/>
        <v>0</v>
      </c>
      <c r="AG28" s="35">
        <f t="shared" si="20"/>
        <v>0</v>
      </c>
    </row>
    <row r="29" spans="1:33" s="4" customFormat="1" ht="23.25">
      <c r="A29" s="42" t="s">
        <v>61</v>
      </c>
      <c r="B29" s="56">
        <v>2270</v>
      </c>
      <c r="C29" s="30">
        <f t="shared" si="7"/>
        <v>0</v>
      </c>
      <c r="D29" s="31">
        <f t="shared" si="8"/>
        <v>0</v>
      </c>
      <c r="E29" s="57">
        <f>SUM(E30:E34)</f>
        <v>0</v>
      </c>
      <c r="F29" s="57">
        <f>SUM(F30:F34)</f>
        <v>0</v>
      </c>
      <c r="G29" s="57">
        <f>SUM(G30:G34)</f>
        <v>0</v>
      </c>
      <c r="H29" s="31">
        <f t="shared" si="9"/>
        <v>0</v>
      </c>
      <c r="I29" s="57">
        <f>SUM(I30:I34)</f>
        <v>0</v>
      </c>
      <c r="J29" s="57">
        <f>SUM(J30:J34)</f>
        <v>0</v>
      </c>
      <c r="K29" s="57">
        <f>SUM(K30:K34)</f>
        <v>0</v>
      </c>
      <c r="L29" s="31">
        <f t="shared" si="10"/>
        <v>0</v>
      </c>
      <c r="M29" s="57">
        <f>SUM(M30:M34)</f>
        <v>0</v>
      </c>
      <c r="N29" s="57">
        <f>SUM(N30:N34)</f>
        <v>0</v>
      </c>
      <c r="O29" s="57">
        <f>SUM(O30:O34)</f>
        <v>0</v>
      </c>
      <c r="P29" s="31">
        <f t="shared" si="11"/>
        <v>0</v>
      </c>
      <c r="Q29" s="57">
        <f>SUM(Q30:Q34)</f>
        <v>0</v>
      </c>
      <c r="R29" s="57">
        <f>SUM(R30:R34)</f>
        <v>0</v>
      </c>
      <c r="S29" s="57">
        <f>SUM(S30:S34)</f>
        <v>0</v>
      </c>
      <c r="T29" s="34"/>
      <c r="X29" s="56">
        <v>2270</v>
      </c>
      <c r="Y29" s="57">
        <f aca="true" t="shared" si="21" ref="Y29:AG29">SUM(Y30:Y34)</f>
        <v>0</v>
      </c>
      <c r="Z29" s="57">
        <f t="shared" si="21"/>
        <v>0</v>
      </c>
      <c r="AA29" s="57">
        <f t="shared" si="21"/>
        <v>0</v>
      </c>
      <c r="AB29" s="57">
        <f t="shared" si="21"/>
        <v>0</v>
      </c>
      <c r="AC29" s="57">
        <f t="shared" si="21"/>
        <v>0</v>
      </c>
      <c r="AD29" s="57">
        <f t="shared" si="21"/>
        <v>0</v>
      </c>
      <c r="AE29" s="57">
        <f t="shared" si="21"/>
        <v>0</v>
      </c>
      <c r="AF29" s="57">
        <f t="shared" si="21"/>
        <v>0</v>
      </c>
      <c r="AG29" s="57">
        <f t="shared" si="21"/>
        <v>0</v>
      </c>
    </row>
    <row r="30" spans="1:33" s="4" customFormat="1" ht="23.25">
      <c r="A30" s="60" t="s">
        <v>62</v>
      </c>
      <c r="B30" s="61">
        <v>2271</v>
      </c>
      <c r="C30" s="30">
        <f t="shared" si="7"/>
        <v>0</v>
      </c>
      <c r="D30" s="31">
        <f t="shared" si="8"/>
        <v>0</v>
      </c>
      <c r="E30" s="66"/>
      <c r="F30" s="66"/>
      <c r="G30" s="66"/>
      <c r="H30" s="31">
        <f t="shared" si="9"/>
        <v>0</v>
      </c>
      <c r="I30" s="32"/>
      <c r="J30" s="32"/>
      <c r="K30" s="32"/>
      <c r="L30" s="31">
        <f t="shared" si="10"/>
        <v>0</v>
      </c>
      <c r="M30" s="32"/>
      <c r="N30" s="32"/>
      <c r="O30" s="32"/>
      <c r="P30" s="31">
        <f t="shared" si="11"/>
        <v>0</v>
      </c>
      <c r="Q30" s="32"/>
      <c r="R30" s="32"/>
      <c r="S30" s="32"/>
      <c r="T30" s="34"/>
      <c r="X30" s="61">
        <v>2271</v>
      </c>
      <c r="Y30" s="35">
        <f>E30+F30</f>
        <v>0</v>
      </c>
      <c r="Z30" s="35">
        <f>D30+I30</f>
        <v>0</v>
      </c>
      <c r="AA30" s="35">
        <f>Z30+J30</f>
        <v>0</v>
      </c>
      <c r="AB30" s="35">
        <f>D30+H30</f>
        <v>0</v>
      </c>
      <c r="AC30" s="35">
        <f aca="true" t="shared" si="22" ref="AC30:AD34">AB30+M30</f>
        <v>0</v>
      </c>
      <c r="AD30" s="35">
        <f t="shared" si="22"/>
        <v>0</v>
      </c>
      <c r="AE30" s="35">
        <f>AB30+L30</f>
        <v>0</v>
      </c>
      <c r="AF30" s="35">
        <f aca="true" t="shared" si="23" ref="AF30:AG34">AE30+Q30</f>
        <v>0</v>
      </c>
      <c r="AG30" s="35">
        <f t="shared" si="23"/>
        <v>0</v>
      </c>
    </row>
    <row r="31" spans="1:33" s="4" customFormat="1" ht="23.25">
      <c r="A31" s="60" t="s">
        <v>63</v>
      </c>
      <c r="B31" s="61">
        <v>2272</v>
      </c>
      <c r="C31" s="30">
        <f t="shared" si="7"/>
        <v>0</v>
      </c>
      <c r="D31" s="31">
        <f t="shared" si="8"/>
        <v>0</v>
      </c>
      <c r="E31" s="66"/>
      <c r="F31" s="66"/>
      <c r="G31" s="66"/>
      <c r="H31" s="31">
        <f t="shared" si="9"/>
        <v>0</v>
      </c>
      <c r="I31" s="32"/>
      <c r="J31" s="32"/>
      <c r="K31" s="32"/>
      <c r="L31" s="31">
        <f t="shared" si="10"/>
        <v>0</v>
      </c>
      <c r="M31" s="32"/>
      <c r="N31" s="32"/>
      <c r="O31" s="32"/>
      <c r="P31" s="31">
        <f t="shared" si="11"/>
        <v>0</v>
      </c>
      <c r="Q31" s="32"/>
      <c r="R31" s="32"/>
      <c r="S31" s="32"/>
      <c r="T31" s="34"/>
      <c r="X31" s="61">
        <v>2272</v>
      </c>
      <c r="Y31" s="35">
        <f>E31+F31</f>
        <v>0</v>
      </c>
      <c r="Z31" s="35">
        <f>D31+I31</f>
        <v>0</v>
      </c>
      <c r="AA31" s="35">
        <f>Z31+J31</f>
        <v>0</v>
      </c>
      <c r="AB31" s="35">
        <f>D31+H31</f>
        <v>0</v>
      </c>
      <c r="AC31" s="35">
        <f t="shared" si="22"/>
        <v>0</v>
      </c>
      <c r="AD31" s="35">
        <f t="shared" si="22"/>
        <v>0</v>
      </c>
      <c r="AE31" s="35">
        <f>AB31+L31</f>
        <v>0</v>
      </c>
      <c r="AF31" s="35">
        <f t="shared" si="23"/>
        <v>0</v>
      </c>
      <c r="AG31" s="35">
        <f t="shared" si="23"/>
        <v>0</v>
      </c>
    </row>
    <row r="32" spans="1:33" s="4" customFormat="1" ht="23.25">
      <c r="A32" s="60" t="s">
        <v>64</v>
      </c>
      <c r="B32" s="61">
        <v>2273</v>
      </c>
      <c r="C32" s="30">
        <f t="shared" si="7"/>
        <v>0</v>
      </c>
      <c r="D32" s="31">
        <f t="shared" si="8"/>
        <v>0</v>
      </c>
      <c r="E32" s="66"/>
      <c r="F32" s="66"/>
      <c r="G32" s="66"/>
      <c r="H32" s="31">
        <f t="shared" si="9"/>
        <v>0</v>
      </c>
      <c r="I32" s="32"/>
      <c r="J32" s="32"/>
      <c r="K32" s="32"/>
      <c r="L32" s="31">
        <f t="shared" si="10"/>
        <v>0</v>
      </c>
      <c r="M32" s="32"/>
      <c r="N32" s="32"/>
      <c r="O32" s="32"/>
      <c r="P32" s="31">
        <f t="shared" si="11"/>
        <v>0</v>
      </c>
      <c r="Q32" s="32"/>
      <c r="R32" s="32"/>
      <c r="S32" s="32"/>
      <c r="X32" s="61">
        <v>2273</v>
      </c>
      <c r="Y32" s="35">
        <f>E32+F32</f>
        <v>0</v>
      </c>
      <c r="Z32" s="35">
        <f>D32+I32</f>
        <v>0</v>
      </c>
      <c r="AA32" s="35">
        <f>Z32+J32</f>
        <v>0</v>
      </c>
      <c r="AB32" s="35">
        <f>D32+H32</f>
        <v>0</v>
      </c>
      <c r="AC32" s="35">
        <f t="shared" si="22"/>
        <v>0</v>
      </c>
      <c r="AD32" s="35">
        <f t="shared" si="22"/>
        <v>0</v>
      </c>
      <c r="AE32" s="35">
        <f>AB32+L32</f>
        <v>0</v>
      </c>
      <c r="AF32" s="35">
        <f t="shared" si="23"/>
        <v>0</v>
      </c>
      <c r="AG32" s="35">
        <f t="shared" si="23"/>
        <v>0</v>
      </c>
    </row>
    <row r="33" spans="1:33" s="4" customFormat="1" ht="23.25">
      <c r="A33" s="60" t="s">
        <v>65</v>
      </c>
      <c r="B33" s="61">
        <v>2274</v>
      </c>
      <c r="C33" s="30">
        <f t="shared" si="7"/>
        <v>0</v>
      </c>
      <c r="D33" s="31">
        <f t="shared" si="8"/>
        <v>0</v>
      </c>
      <c r="E33" s="66"/>
      <c r="F33" s="66"/>
      <c r="G33" s="66"/>
      <c r="H33" s="31">
        <f t="shared" si="9"/>
        <v>0</v>
      </c>
      <c r="I33" s="32"/>
      <c r="J33" s="32"/>
      <c r="K33" s="32"/>
      <c r="L33" s="31">
        <f t="shared" si="10"/>
        <v>0</v>
      </c>
      <c r="M33" s="32"/>
      <c r="N33" s="32"/>
      <c r="O33" s="32"/>
      <c r="P33" s="31">
        <f t="shared" si="11"/>
        <v>0</v>
      </c>
      <c r="Q33" s="32"/>
      <c r="R33" s="32"/>
      <c r="S33" s="32"/>
      <c r="X33" s="61">
        <v>2274</v>
      </c>
      <c r="Y33" s="35">
        <f>E33+F33</f>
        <v>0</v>
      </c>
      <c r="Z33" s="35">
        <f>D33+I33</f>
        <v>0</v>
      </c>
      <c r="AA33" s="35">
        <f>Z33+J33</f>
        <v>0</v>
      </c>
      <c r="AB33" s="35">
        <f>D33+H33</f>
        <v>0</v>
      </c>
      <c r="AC33" s="35">
        <f t="shared" si="22"/>
        <v>0</v>
      </c>
      <c r="AD33" s="35">
        <f t="shared" si="22"/>
        <v>0</v>
      </c>
      <c r="AE33" s="35">
        <f>AB33+L33</f>
        <v>0</v>
      </c>
      <c r="AF33" s="35">
        <f t="shared" si="23"/>
        <v>0</v>
      </c>
      <c r="AG33" s="35">
        <f t="shared" si="23"/>
        <v>0</v>
      </c>
    </row>
    <row r="34" spans="1:33" s="4" customFormat="1" ht="23.25">
      <c r="A34" s="60" t="s">
        <v>66</v>
      </c>
      <c r="B34" s="61">
        <v>2275</v>
      </c>
      <c r="C34" s="30">
        <f t="shared" si="7"/>
        <v>0</v>
      </c>
      <c r="D34" s="31">
        <f t="shared" si="8"/>
        <v>0</v>
      </c>
      <c r="E34" s="66"/>
      <c r="F34" s="66"/>
      <c r="G34" s="66"/>
      <c r="H34" s="31">
        <f t="shared" si="9"/>
        <v>0</v>
      </c>
      <c r="I34" s="32"/>
      <c r="J34" s="32"/>
      <c r="K34" s="32"/>
      <c r="L34" s="31">
        <f t="shared" si="10"/>
        <v>0</v>
      </c>
      <c r="M34" s="32"/>
      <c r="N34" s="32"/>
      <c r="O34" s="32"/>
      <c r="P34" s="31">
        <f t="shared" si="11"/>
        <v>0</v>
      </c>
      <c r="Q34" s="32"/>
      <c r="R34" s="32"/>
      <c r="S34" s="32"/>
      <c r="X34" s="61">
        <v>2275</v>
      </c>
      <c r="Y34" s="35">
        <f>E34+F34</f>
        <v>0</v>
      </c>
      <c r="Z34" s="35">
        <f>D34+I34</f>
        <v>0</v>
      </c>
      <c r="AA34" s="35">
        <f>Z34+J34</f>
        <v>0</v>
      </c>
      <c r="AB34" s="35">
        <f>D34+H34</f>
        <v>0</v>
      </c>
      <c r="AC34" s="35">
        <f t="shared" si="22"/>
        <v>0</v>
      </c>
      <c r="AD34" s="35">
        <f t="shared" si="22"/>
        <v>0</v>
      </c>
      <c r="AE34" s="35">
        <f>AB34+L34</f>
        <v>0</v>
      </c>
      <c r="AF34" s="35">
        <f t="shared" si="23"/>
        <v>0</v>
      </c>
      <c r="AG34" s="35">
        <f t="shared" si="23"/>
        <v>0</v>
      </c>
    </row>
    <row r="35" spans="1:33" s="4" customFormat="1" ht="36">
      <c r="A35" s="42" t="s">
        <v>67</v>
      </c>
      <c r="B35" s="56">
        <v>2280</v>
      </c>
      <c r="C35" s="30">
        <f t="shared" si="7"/>
        <v>0</v>
      </c>
      <c r="D35" s="31">
        <f t="shared" si="8"/>
        <v>0</v>
      </c>
      <c r="E35" s="44">
        <f>E36</f>
        <v>0</v>
      </c>
      <c r="F35" s="44">
        <f>F36</f>
        <v>0</v>
      </c>
      <c r="G35" s="44">
        <f>G36</f>
        <v>0</v>
      </c>
      <c r="H35" s="31">
        <f t="shared" si="9"/>
        <v>0</v>
      </c>
      <c r="I35" s="44">
        <f>I36</f>
        <v>0</v>
      </c>
      <c r="J35" s="44">
        <f>J36</f>
        <v>0</v>
      </c>
      <c r="K35" s="44">
        <f>K36</f>
        <v>0</v>
      </c>
      <c r="L35" s="31">
        <f t="shared" si="10"/>
        <v>0</v>
      </c>
      <c r="M35" s="44">
        <f>M36</f>
        <v>0</v>
      </c>
      <c r="N35" s="44">
        <f>N36</f>
        <v>0</v>
      </c>
      <c r="O35" s="44">
        <f>O36</f>
        <v>0</v>
      </c>
      <c r="P35" s="31">
        <f t="shared" si="11"/>
        <v>0</v>
      </c>
      <c r="Q35" s="44">
        <f>Q36</f>
        <v>0</v>
      </c>
      <c r="R35" s="44">
        <f>R36</f>
        <v>0</v>
      </c>
      <c r="S35" s="44">
        <f>S36</f>
        <v>0</v>
      </c>
      <c r="X35" s="56">
        <v>2280</v>
      </c>
      <c r="Y35" s="44">
        <f aca="true" t="shared" si="24" ref="Y35:AG35">Y36</f>
        <v>0</v>
      </c>
      <c r="Z35" s="44">
        <f t="shared" si="24"/>
        <v>0</v>
      </c>
      <c r="AA35" s="44">
        <f t="shared" si="24"/>
        <v>0</v>
      </c>
      <c r="AB35" s="44">
        <f t="shared" si="24"/>
        <v>0</v>
      </c>
      <c r="AC35" s="44">
        <f t="shared" si="24"/>
        <v>0</v>
      </c>
      <c r="AD35" s="44">
        <f t="shared" si="24"/>
        <v>0</v>
      </c>
      <c r="AE35" s="44">
        <f t="shared" si="24"/>
        <v>0</v>
      </c>
      <c r="AF35" s="44">
        <f t="shared" si="24"/>
        <v>0</v>
      </c>
      <c r="AG35" s="44">
        <f t="shared" si="24"/>
        <v>0</v>
      </c>
    </row>
    <row r="36" spans="1:33" s="4" customFormat="1" ht="36.75" customHeight="1">
      <c r="A36" s="60" t="s">
        <v>68</v>
      </c>
      <c r="B36" s="61">
        <v>2282</v>
      </c>
      <c r="C36" s="30">
        <f t="shared" si="7"/>
        <v>0</v>
      </c>
      <c r="D36" s="31">
        <f t="shared" si="8"/>
        <v>0</v>
      </c>
      <c r="E36" s="70"/>
      <c r="F36" s="32"/>
      <c r="G36" s="32"/>
      <c r="H36" s="31">
        <f t="shared" si="9"/>
        <v>0</v>
      </c>
      <c r="I36" s="32"/>
      <c r="J36" s="32"/>
      <c r="K36" s="32"/>
      <c r="L36" s="31">
        <f t="shared" si="10"/>
        <v>0</v>
      </c>
      <c r="M36" s="32"/>
      <c r="N36" s="32"/>
      <c r="O36" s="32"/>
      <c r="P36" s="31">
        <f t="shared" si="11"/>
        <v>0</v>
      </c>
      <c r="Q36" s="32"/>
      <c r="R36" s="32"/>
      <c r="S36" s="32"/>
      <c r="X36" s="61">
        <v>2282</v>
      </c>
      <c r="Y36" s="35">
        <f>E36+F36</f>
        <v>0</v>
      </c>
      <c r="Z36" s="35">
        <f>D36+I36</f>
        <v>0</v>
      </c>
      <c r="AA36" s="35">
        <f>Z36+J36</f>
        <v>0</v>
      </c>
      <c r="AB36" s="35">
        <f>D36+H36</f>
        <v>0</v>
      </c>
      <c r="AC36" s="35">
        <f>AB36+M36</f>
        <v>0</v>
      </c>
      <c r="AD36" s="35">
        <f>AC36+N36</f>
        <v>0</v>
      </c>
      <c r="AE36" s="35">
        <f>AB36+L36</f>
        <v>0</v>
      </c>
      <c r="AF36" s="35">
        <f>AE36+Q36</f>
        <v>0</v>
      </c>
      <c r="AG36" s="35">
        <f>AF36+R36</f>
        <v>0</v>
      </c>
    </row>
    <row r="37" spans="1:33" s="4" customFormat="1" ht="23.25">
      <c r="A37" s="55" t="s">
        <v>69</v>
      </c>
      <c r="B37" s="56">
        <v>2700</v>
      </c>
      <c r="C37" s="30">
        <f t="shared" si="7"/>
        <v>0</v>
      </c>
      <c r="D37" s="31">
        <f t="shared" si="8"/>
        <v>0</v>
      </c>
      <c r="E37" s="57">
        <f>SUM(E38:E39)</f>
        <v>0</v>
      </c>
      <c r="F37" s="57">
        <f>SUM(F38:F39)</f>
        <v>0</v>
      </c>
      <c r="G37" s="57">
        <f>SUM(G38:G39)</f>
        <v>0</v>
      </c>
      <c r="H37" s="31">
        <f t="shared" si="9"/>
        <v>0</v>
      </c>
      <c r="I37" s="57">
        <f>SUM(I38:I39)</f>
        <v>0</v>
      </c>
      <c r="J37" s="57">
        <f>SUM(J38:J39)</f>
        <v>0</v>
      </c>
      <c r="K37" s="57">
        <f>SUM(K38:K39)</f>
        <v>0</v>
      </c>
      <c r="L37" s="31">
        <f t="shared" si="10"/>
        <v>0</v>
      </c>
      <c r="M37" s="57">
        <f>SUM(M38:M39)</f>
        <v>0</v>
      </c>
      <c r="N37" s="57">
        <f>SUM(N38:N39)</f>
        <v>0</v>
      </c>
      <c r="O37" s="57">
        <f>SUM(O38:O39)</f>
        <v>0</v>
      </c>
      <c r="P37" s="31">
        <f t="shared" si="11"/>
        <v>0</v>
      </c>
      <c r="Q37" s="57">
        <f>SUM(Q38:Q39)</f>
        <v>0</v>
      </c>
      <c r="R37" s="57">
        <f>SUM(R38:R39)</f>
        <v>0</v>
      </c>
      <c r="S37" s="57">
        <f>SUM(S38:S39)</f>
        <v>0</v>
      </c>
      <c r="X37" s="56">
        <v>2700</v>
      </c>
      <c r="Y37" s="57">
        <f aca="true" t="shared" si="25" ref="Y37:AG37">SUM(Y38:Y39)</f>
        <v>0</v>
      </c>
      <c r="Z37" s="57">
        <f t="shared" si="25"/>
        <v>0</v>
      </c>
      <c r="AA37" s="57">
        <f t="shared" si="25"/>
        <v>0</v>
      </c>
      <c r="AB37" s="57">
        <f t="shared" si="25"/>
        <v>0</v>
      </c>
      <c r="AC37" s="57">
        <f t="shared" si="25"/>
        <v>0</v>
      </c>
      <c r="AD37" s="57">
        <f t="shared" si="25"/>
        <v>0</v>
      </c>
      <c r="AE37" s="57">
        <f t="shared" si="25"/>
        <v>0</v>
      </c>
      <c r="AF37" s="57">
        <f t="shared" si="25"/>
        <v>0</v>
      </c>
      <c r="AG37" s="57">
        <f t="shared" si="25"/>
        <v>0</v>
      </c>
    </row>
    <row r="38" spans="1:33" s="2" customFormat="1" ht="23.25">
      <c r="A38" s="71" t="s">
        <v>70</v>
      </c>
      <c r="B38" s="61">
        <v>2720</v>
      </c>
      <c r="C38" s="30">
        <f t="shared" si="7"/>
        <v>0</v>
      </c>
      <c r="D38" s="31">
        <f t="shared" si="8"/>
        <v>0</v>
      </c>
      <c r="E38" s="33"/>
      <c r="F38" s="33"/>
      <c r="G38" s="33"/>
      <c r="H38" s="31">
        <f t="shared" si="9"/>
        <v>0</v>
      </c>
      <c r="I38" s="33"/>
      <c r="J38" s="33"/>
      <c r="K38" s="33"/>
      <c r="L38" s="31">
        <f t="shared" si="10"/>
        <v>0</v>
      </c>
      <c r="M38" s="33"/>
      <c r="N38" s="33"/>
      <c r="O38" s="33"/>
      <c r="P38" s="31">
        <f t="shared" si="11"/>
        <v>0</v>
      </c>
      <c r="Q38" s="33"/>
      <c r="R38" s="33"/>
      <c r="S38" s="33"/>
      <c r="X38" s="61">
        <v>2720</v>
      </c>
      <c r="Y38" s="33">
        <f>E38+F38</f>
        <v>0</v>
      </c>
      <c r="Z38" s="33">
        <f>D38+I38</f>
        <v>0</v>
      </c>
      <c r="AA38" s="33">
        <f>Z38+J38</f>
        <v>0</v>
      </c>
      <c r="AB38" s="33">
        <f>D38+H38</f>
        <v>0</v>
      </c>
      <c r="AC38" s="33">
        <f aca="true" t="shared" si="26" ref="AC38:AD40">AB38+M38</f>
        <v>0</v>
      </c>
      <c r="AD38" s="33">
        <f t="shared" si="26"/>
        <v>0</v>
      </c>
      <c r="AE38" s="33">
        <f>AB38+L38</f>
        <v>0</v>
      </c>
      <c r="AF38" s="33">
        <f aca="true" t="shared" si="27" ref="AF38:AG40">AE38+Q38</f>
        <v>0</v>
      </c>
      <c r="AG38" s="33">
        <f t="shared" si="27"/>
        <v>0</v>
      </c>
    </row>
    <row r="39" spans="1:33" s="2" customFormat="1" ht="23.25">
      <c r="A39" s="71" t="s">
        <v>71</v>
      </c>
      <c r="B39" s="61">
        <v>2730</v>
      </c>
      <c r="C39" s="30">
        <f t="shared" si="7"/>
        <v>0</v>
      </c>
      <c r="D39" s="31">
        <f t="shared" si="8"/>
        <v>0</v>
      </c>
      <c r="E39" s="72"/>
      <c r="F39" s="72"/>
      <c r="G39" s="72"/>
      <c r="H39" s="31">
        <f t="shared" si="9"/>
        <v>0</v>
      </c>
      <c r="I39" s="72"/>
      <c r="J39" s="72"/>
      <c r="K39" s="72"/>
      <c r="L39" s="31">
        <f t="shared" si="10"/>
        <v>0</v>
      </c>
      <c r="M39" s="72"/>
      <c r="N39" s="72"/>
      <c r="O39" s="72"/>
      <c r="P39" s="31">
        <f t="shared" si="11"/>
        <v>0</v>
      </c>
      <c r="Q39" s="72"/>
      <c r="R39" s="72"/>
      <c r="S39" s="72"/>
      <c r="X39" s="61">
        <v>2730</v>
      </c>
      <c r="Y39" s="35">
        <f>E39+F39</f>
        <v>0</v>
      </c>
      <c r="Z39" s="35">
        <f>D39+I39</f>
        <v>0</v>
      </c>
      <c r="AA39" s="35">
        <f>Z39+J39</f>
        <v>0</v>
      </c>
      <c r="AB39" s="35">
        <f>D39+H39</f>
        <v>0</v>
      </c>
      <c r="AC39" s="35">
        <f t="shared" si="26"/>
        <v>0</v>
      </c>
      <c r="AD39" s="35">
        <f t="shared" si="26"/>
        <v>0</v>
      </c>
      <c r="AE39" s="35">
        <f>AB39+L39</f>
        <v>0</v>
      </c>
      <c r="AF39" s="35">
        <f t="shared" si="27"/>
        <v>0</v>
      </c>
      <c r="AG39" s="35">
        <f t="shared" si="27"/>
        <v>0</v>
      </c>
    </row>
    <row r="40" spans="1:33" s="2" customFormat="1" ht="23.25">
      <c r="A40" s="59" t="s">
        <v>72</v>
      </c>
      <c r="B40" s="56">
        <v>2800</v>
      </c>
      <c r="C40" s="30">
        <f t="shared" si="7"/>
        <v>0</v>
      </c>
      <c r="D40" s="31">
        <f t="shared" si="8"/>
        <v>0</v>
      </c>
      <c r="E40" s="72"/>
      <c r="F40" s="72"/>
      <c r="G40" s="72"/>
      <c r="H40" s="31">
        <f t="shared" si="9"/>
        <v>0</v>
      </c>
      <c r="I40" s="72"/>
      <c r="J40" s="72"/>
      <c r="K40" s="72"/>
      <c r="L40" s="31">
        <f t="shared" si="10"/>
        <v>0</v>
      </c>
      <c r="M40" s="72"/>
      <c r="N40" s="72"/>
      <c r="O40" s="72"/>
      <c r="P40" s="31">
        <f t="shared" si="11"/>
        <v>0</v>
      </c>
      <c r="Q40" s="72"/>
      <c r="R40" s="72"/>
      <c r="S40" s="72"/>
      <c r="X40" s="61">
        <v>2800</v>
      </c>
      <c r="Y40" s="35">
        <f>E40+F40</f>
        <v>0</v>
      </c>
      <c r="Z40" s="35">
        <f>D40+I40</f>
        <v>0</v>
      </c>
      <c r="AA40" s="35">
        <f>Z40+J40</f>
        <v>0</v>
      </c>
      <c r="AB40" s="35">
        <f>D40+H40</f>
        <v>0</v>
      </c>
      <c r="AC40" s="35">
        <f t="shared" si="26"/>
        <v>0</v>
      </c>
      <c r="AD40" s="35">
        <f t="shared" si="26"/>
        <v>0</v>
      </c>
      <c r="AE40" s="35">
        <f>AB40+L40</f>
        <v>0</v>
      </c>
      <c r="AF40" s="35">
        <f t="shared" si="27"/>
        <v>0</v>
      </c>
      <c r="AG40" s="35">
        <f t="shared" si="27"/>
        <v>0</v>
      </c>
    </row>
    <row r="41" spans="1:33" s="2" customFormat="1" ht="23.25">
      <c r="A41" s="55" t="s">
        <v>73</v>
      </c>
      <c r="B41" s="55" t="s">
        <v>74</v>
      </c>
      <c r="C41" s="30">
        <f t="shared" si="7"/>
        <v>0</v>
      </c>
      <c r="D41" s="31">
        <f t="shared" si="8"/>
        <v>0</v>
      </c>
      <c r="E41" s="44">
        <f>E42</f>
        <v>0</v>
      </c>
      <c r="F41" s="44">
        <f>F42</f>
        <v>0</v>
      </c>
      <c r="G41" s="44">
        <f>G42</f>
        <v>0</v>
      </c>
      <c r="H41" s="31">
        <f t="shared" si="9"/>
        <v>0</v>
      </c>
      <c r="I41" s="44">
        <f>I42</f>
        <v>0</v>
      </c>
      <c r="J41" s="44">
        <f>J42</f>
        <v>0</v>
      </c>
      <c r="K41" s="44">
        <f>K42</f>
        <v>0</v>
      </c>
      <c r="L41" s="31">
        <f t="shared" si="10"/>
        <v>0</v>
      </c>
      <c r="M41" s="44">
        <f>M42</f>
        <v>0</v>
      </c>
      <c r="N41" s="44">
        <f>N42</f>
        <v>0</v>
      </c>
      <c r="O41" s="44">
        <f>O42</f>
        <v>0</v>
      </c>
      <c r="P41" s="31">
        <f t="shared" si="11"/>
        <v>0</v>
      </c>
      <c r="Q41" s="44">
        <f>Q42</f>
        <v>0</v>
      </c>
      <c r="R41" s="44">
        <f>R42</f>
        <v>0</v>
      </c>
      <c r="S41" s="44">
        <f>S42</f>
        <v>0</v>
      </c>
      <c r="X41" s="55" t="s">
        <v>74</v>
      </c>
      <c r="Y41" s="44">
        <f aca="true" t="shared" si="28" ref="Y41:AG41">Y42</f>
        <v>0</v>
      </c>
      <c r="Z41" s="44">
        <f t="shared" si="28"/>
        <v>0</v>
      </c>
      <c r="AA41" s="44">
        <f t="shared" si="28"/>
        <v>0</v>
      </c>
      <c r="AB41" s="44">
        <f t="shared" si="28"/>
        <v>0</v>
      </c>
      <c r="AC41" s="44">
        <f t="shared" si="28"/>
        <v>0</v>
      </c>
      <c r="AD41" s="44">
        <f t="shared" si="28"/>
        <v>0</v>
      </c>
      <c r="AE41" s="44">
        <f t="shared" si="28"/>
        <v>0</v>
      </c>
      <c r="AF41" s="44">
        <f t="shared" si="28"/>
        <v>0</v>
      </c>
      <c r="AG41" s="44">
        <f t="shared" si="28"/>
        <v>0</v>
      </c>
    </row>
    <row r="42" spans="1:33" s="4" customFormat="1" ht="23.25">
      <c r="A42" s="55" t="s">
        <v>75</v>
      </c>
      <c r="B42" s="55" t="s">
        <v>76</v>
      </c>
      <c r="C42" s="30">
        <f t="shared" si="7"/>
        <v>0</v>
      </c>
      <c r="D42" s="31">
        <f t="shared" si="8"/>
        <v>0</v>
      </c>
      <c r="E42" s="57">
        <f>E43+E44</f>
        <v>0</v>
      </c>
      <c r="F42" s="57">
        <f>F43+F44</f>
        <v>0</v>
      </c>
      <c r="G42" s="57">
        <f>G43+G44</f>
        <v>0</v>
      </c>
      <c r="H42" s="31">
        <f t="shared" si="9"/>
        <v>0</v>
      </c>
      <c r="I42" s="57">
        <f>I43+I44</f>
        <v>0</v>
      </c>
      <c r="J42" s="57">
        <f>J43+J44</f>
        <v>0</v>
      </c>
      <c r="K42" s="57">
        <f>K43+K44</f>
        <v>0</v>
      </c>
      <c r="L42" s="31">
        <f t="shared" si="10"/>
        <v>0</v>
      </c>
      <c r="M42" s="57">
        <f>M43+M44</f>
        <v>0</v>
      </c>
      <c r="N42" s="57">
        <f>N43+N44</f>
        <v>0</v>
      </c>
      <c r="O42" s="57">
        <f>O43+O44</f>
        <v>0</v>
      </c>
      <c r="P42" s="31">
        <f t="shared" si="11"/>
        <v>0</v>
      </c>
      <c r="Q42" s="57">
        <f>Q43+Q44</f>
        <v>0</v>
      </c>
      <c r="R42" s="57">
        <f>R43+R44</f>
        <v>0</v>
      </c>
      <c r="S42" s="57">
        <f>S43+S44</f>
        <v>0</v>
      </c>
      <c r="X42" s="55" t="s">
        <v>76</v>
      </c>
      <c r="Y42" s="57">
        <f aca="true" t="shared" si="29" ref="Y42:AG42">Y43+Y44</f>
        <v>0</v>
      </c>
      <c r="Z42" s="57">
        <f t="shared" si="29"/>
        <v>0</v>
      </c>
      <c r="AA42" s="57">
        <f t="shared" si="29"/>
        <v>0</v>
      </c>
      <c r="AB42" s="57">
        <f t="shared" si="29"/>
        <v>0</v>
      </c>
      <c r="AC42" s="57">
        <f t="shared" si="29"/>
        <v>0</v>
      </c>
      <c r="AD42" s="57">
        <f t="shared" si="29"/>
        <v>0</v>
      </c>
      <c r="AE42" s="57">
        <f t="shared" si="29"/>
        <v>0</v>
      </c>
      <c r="AF42" s="57">
        <f t="shared" si="29"/>
        <v>0</v>
      </c>
      <c r="AG42" s="57">
        <f t="shared" si="29"/>
        <v>0</v>
      </c>
    </row>
    <row r="43" spans="1:33" s="4" customFormat="1" ht="36">
      <c r="A43" s="64" t="s">
        <v>77</v>
      </c>
      <c r="B43" s="73">
        <v>3110</v>
      </c>
      <c r="C43" s="30">
        <f t="shared" si="7"/>
        <v>0</v>
      </c>
      <c r="D43" s="31">
        <f t="shared" si="8"/>
        <v>0</v>
      </c>
      <c r="E43" s="33"/>
      <c r="F43" s="33"/>
      <c r="G43" s="33"/>
      <c r="H43" s="31">
        <f t="shared" si="9"/>
        <v>0</v>
      </c>
      <c r="I43" s="33"/>
      <c r="J43" s="33"/>
      <c r="K43" s="33"/>
      <c r="L43" s="31">
        <f t="shared" si="10"/>
        <v>0</v>
      </c>
      <c r="M43" s="33"/>
      <c r="N43" s="33"/>
      <c r="O43" s="33"/>
      <c r="P43" s="31">
        <f t="shared" si="11"/>
        <v>0</v>
      </c>
      <c r="Q43" s="33"/>
      <c r="R43" s="33"/>
      <c r="S43" s="33"/>
      <c r="X43" s="29">
        <v>3110</v>
      </c>
      <c r="Y43" s="33">
        <f>E43+F43</f>
        <v>0</v>
      </c>
      <c r="Z43" s="33">
        <f>D43+I43</f>
        <v>0</v>
      </c>
      <c r="AA43" s="33">
        <f>Z43+J43</f>
        <v>0</v>
      </c>
      <c r="AB43" s="33">
        <f>D43+H43</f>
        <v>0</v>
      </c>
      <c r="AC43" s="33">
        <f>AB43+M43</f>
        <v>0</v>
      </c>
      <c r="AD43" s="33">
        <f>AC43+N43</f>
        <v>0</v>
      </c>
      <c r="AE43" s="33">
        <f>AB43+L43</f>
        <v>0</v>
      </c>
      <c r="AF43" s="33">
        <f>AE43+Q43</f>
        <v>0</v>
      </c>
      <c r="AG43" s="33">
        <f>AF43+R43</f>
        <v>0</v>
      </c>
    </row>
    <row r="44" spans="1:33" s="4" customFormat="1" ht="23.25">
      <c r="A44" s="42" t="s">
        <v>78</v>
      </c>
      <c r="B44" s="56">
        <v>3130</v>
      </c>
      <c r="C44" s="30">
        <f t="shared" si="7"/>
        <v>0</v>
      </c>
      <c r="D44" s="31">
        <f t="shared" si="8"/>
        <v>0</v>
      </c>
      <c r="E44" s="44">
        <f>E45</f>
        <v>0</v>
      </c>
      <c r="F44" s="44">
        <f>F45</f>
        <v>0</v>
      </c>
      <c r="G44" s="44">
        <f>G45</f>
        <v>0</v>
      </c>
      <c r="H44" s="31">
        <f t="shared" si="9"/>
        <v>0</v>
      </c>
      <c r="I44" s="44">
        <f>I45</f>
        <v>0</v>
      </c>
      <c r="J44" s="44">
        <f>J45</f>
        <v>0</v>
      </c>
      <c r="K44" s="44">
        <f>K45</f>
        <v>0</v>
      </c>
      <c r="L44" s="31">
        <f t="shared" si="10"/>
        <v>0</v>
      </c>
      <c r="M44" s="44">
        <f>M45</f>
        <v>0</v>
      </c>
      <c r="N44" s="44">
        <f>N45</f>
        <v>0</v>
      </c>
      <c r="O44" s="44">
        <f>O45</f>
        <v>0</v>
      </c>
      <c r="P44" s="31">
        <f t="shared" si="11"/>
        <v>0</v>
      </c>
      <c r="Q44" s="44">
        <f>Q45</f>
        <v>0</v>
      </c>
      <c r="R44" s="44">
        <f>R45</f>
        <v>0</v>
      </c>
      <c r="S44" s="44">
        <f>S45</f>
        <v>0</v>
      </c>
      <c r="X44" s="56">
        <v>3130</v>
      </c>
      <c r="Y44" s="44">
        <f aca="true" t="shared" si="30" ref="Y44:AG44">Y45</f>
        <v>0</v>
      </c>
      <c r="Z44" s="44">
        <f t="shared" si="30"/>
        <v>0</v>
      </c>
      <c r="AA44" s="44">
        <f t="shared" si="30"/>
        <v>0</v>
      </c>
      <c r="AB44" s="44">
        <f t="shared" si="30"/>
        <v>0</v>
      </c>
      <c r="AC44" s="44">
        <f t="shared" si="30"/>
        <v>0</v>
      </c>
      <c r="AD44" s="44">
        <f t="shared" si="30"/>
        <v>0</v>
      </c>
      <c r="AE44" s="44">
        <f t="shared" si="30"/>
        <v>0</v>
      </c>
      <c r="AF44" s="44">
        <f t="shared" si="30"/>
        <v>0</v>
      </c>
      <c r="AG44" s="44">
        <f t="shared" si="30"/>
        <v>0</v>
      </c>
    </row>
    <row r="45" spans="1:33" s="4" customFormat="1" ht="23.25">
      <c r="A45" s="74" t="s">
        <v>79</v>
      </c>
      <c r="B45" s="75">
        <v>3132</v>
      </c>
      <c r="C45" s="30">
        <f t="shared" si="7"/>
        <v>0</v>
      </c>
      <c r="D45" s="31">
        <f t="shared" si="8"/>
        <v>0</v>
      </c>
      <c r="E45" s="33"/>
      <c r="F45" s="33"/>
      <c r="G45" s="33"/>
      <c r="H45" s="31">
        <f t="shared" si="9"/>
        <v>0</v>
      </c>
      <c r="I45" s="33"/>
      <c r="J45" s="33"/>
      <c r="K45" s="33"/>
      <c r="L45" s="31">
        <f t="shared" si="10"/>
        <v>0</v>
      </c>
      <c r="M45" s="33"/>
      <c r="N45" s="33"/>
      <c r="O45" s="33"/>
      <c r="P45" s="31">
        <f t="shared" si="11"/>
        <v>0</v>
      </c>
      <c r="Q45" s="33"/>
      <c r="R45" s="33"/>
      <c r="S45" s="33"/>
      <c r="X45" s="76">
        <v>3132</v>
      </c>
      <c r="Y45" s="33">
        <f>E45+F45</f>
        <v>0</v>
      </c>
      <c r="Z45" s="33">
        <f>D45+I45</f>
        <v>0</v>
      </c>
      <c r="AA45" s="33">
        <f>Z45+J45</f>
        <v>0</v>
      </c>
      <c r="AB45" s="33">
        <f>D45+H45</f>
        <v>0</v>
      </c>
      <c r="AC45" s="33">
        <f>AB45+M45</f>
        <v>0</v>
      </c>
      <c r="AD45" s="33">
        <f>AC45+N45</f>
        <v>0</v>
      </c>
      <c r="AE45" s="33">
        <f>AB45+L45</f>
        <v>0</v>
      </c>
      <c r="AF45" s="33">
        <f>AE45+Q45</f>
        <v>0</v>
      </c>
      <c r="AG45" s="33">
        <f>AF45+R45</f>
        <v>0</v>
      </c>
    </row>
    <row r="46" spans="1:24" s="4" customFormat="1" ht="23.25">
      <c r="A46" s="77"/>
      <c r="B46" s="3"/>
      <c r="C46" s="3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X46" s="3"/>
    </row>
    <row r="47" spans="1:24" s="82" customFormat="1" ht="36">
      <c r="A47" s="79" t="s">
        <v>80</v>
      </c>
      <c r="B47" s="80"/>
      <c r="C47" s="80"/>
      <c r="D47" s="80"/>
      <c r="E47" s="80"/>
      <c r="F47" s="80"/>
      <c r="G47" s="80"/>
      <c r="H47" s="80"/>
      <c r="I47" s="80"/>
      <c r="J47" s="81"/>
      <c r="K47" s="81"/>
      <c r="L47" s="81"/>
      <c r="N47" s="81"/>
      <c r="O47" s="83" t="s">
        <v>81</v>
      </c>
      <c r="P47" s="81"/>
      <c r="X47" s="80"/>
    </row>
    <row r="48" spans="1:24" s="82" customFormat="1" ht="18.75">
      <c r="A48" s="79"/>
      <c r="B48" s="80"/>
      <c r="C48" s="80"/>
      <c r="D48" s="80"/>
      <c r="E48" s="80"/>
      <c r="F48" s="80"/>
      <c r="G48" s="80"/>
      <c r="H48" s="80"/>
      <c r="I48" s="80"/>
      <c r="J48" s="84" t="s">
        <v>82</v>
      </c>
      <c r="K48" s="84"/>
      <c r="L48" s="84"/>
      <c r="M48" s="84"/>
      <c r="N48" s="85"/>
      <c r="O48" s="84" t="s">
        <v>83</v>
      </c>
      <c r="P48" s="84"/>
      <c r="X48" s="80"/>
    </row>
    <row r="49" spans="1:24" s="82" customFormat="1" ht="36">
      <c r="A49" s="86" t="s">
        <v>84</v>
      </c>
      <c r="B49" s="80"/>
      <c r="C49" s="80"/>
      <c r="D49" s="80"/>
      <c r="E49" s="80"/>
      <c r="F49" s="80"/>
      <c r="G49" s="80"/>
      <c r="H49" s="80"/>
      <c r="I49" s="80"/>
      <c r="J49" s="81"/>
      <c r="K49" s="81"/>
      <c r="L49" s="81"/>
      <c r="N49" s="81"/>
      <c r="O49" s="83" t="s">
        <v>85</v>
      </c>
      <c r="P49" s="81"/>
      <c r="X49" s="80"/>
    </row>
    <row r="50" spans="10:16" ht="23.25">
      <c r="J50" s="84" t="s">
        <v>82</v>
      </c>
      <c r="K50" s="87"/>
      <c r="L50" s="87"/>
      <c r="M50" s="87"/>
      <c r="N50" s="88"/>
      <c r="O50" s="84" t="s">
        <v>83</v>
      </c>
      <c r="P50" s="87"/>
    </row>
  </sheetData>
  <sheetProtection/>
  <mergeCells count="18">
    <mergeCell ref="I6:K6"/>
    <mergeCell ref="AA4:AG4"/>
    <mergeCell ref="X6:X7"/>
    <mergeCell ref="L6:L7"/>
    <mergeCell ref="M6:O6"/>
    <mergeCell ref="P6:P7"/>
    <mergeCell ref="Q6:S6"/>
    <mergeCell ref="R4:S4"/>
    <mergeCell ref="A6:A7"/>
    <mergeCell ref="B6:B7"/>
    <mergeCell ref="C6:C7"/>
    <mergeCell ref="A1:S1"/>
    <mergeCell ref="A2:J2"/>
    <mergeCell ref="A3:S3"/>
    <mergeCell ref="B4:N4"/>
    <mergeCell ref="D6:D7"/>
    <mergeCell ref="E6:G6"/>
    <mergeCell ref="H6:H7"/>
  </mergeCells>
  <printOptions/>
  <pageMargins left="0" right="0" top="0.3937007874015748" bottom="0.3937007874015748" header="0.1968503937007874" footer="0.1968503937007874"/>
  <pageSetup blackAndWhite="1" fitToHeight="1" fitToWidth="1" horizontalDpi="600" verticalDpi="600" orientation="landscape" paperSize="9" scale="3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C349"/>
  <sheetViews>
    <sheetView showZeros="0" zoomScale="80" zoomScaleNormal="80" zoomScalePageLayoutView="0" workbookViewId="0" topLeftCell="A10">
      <selection activeCell="A12" sqref="A12"/>
    </sheetView>
  </sheetViews>
  <sheetFormatPr defaultColWidth="9.00390625" defaultRowHeight="12.75"/>
  <cols>
    <col min="1" max="1" width="61.375" style="77" customWidth="1"/>
    <col min="2" max="2" width="6.375" style="3" customWidth="1"/>
    <col min="3" max="10" width="15.75390625" style="3" customWidth="1"/>
    <col min="11" max="13" width="15.75390625" style="1" customWidth="1"/>
    <col min="14" max="16" width="15.75390625" style="111" customWidth="1"/>
    <col min="17" max="17" width="14.625" style="111" customWidth="1"/>
    <col min="18" max="18" width="13.75390625" style="111" customWidth="1"/>
    <col min="19" max="19" width="14.875" style="111" customWidth="1"/>
    <col min="20" max="20" width="14.00390625" style="111" customWidth="1"/>
    <col min="21" max="16384" width="9.125" style="111" customWidth="1"/>
  </cols>
  <sheetData>
    <row r="1" spans="1:16" s="98" customFormat="1" ht="37.5" customHeight="1">
      <c r="A1" s="94"/>
      <c r="B1" s="94"/>
      <c r="C1" s="94"/>
      <c r="D1" s="94"/>
      <c r="E1" s="95"/>
      <c r="F1" s="95"/>
      <c r="G1" s="94"/>
      <c r="H1" s="307" t="s">
        <v>87</v>
      </c>
      <c r="I1" s="308"/>
      <c r="J1" s="308"/>
      <c r="K1" s="308"/>
      <c r="L1" s="96"/>
      <c r="M1" s="96"/>
      <c r="N1" s="97"/>
      <c r="O1" s="97"/>
      <c r="P1" s="97"/>
    </row>
    <row r="2" spans="1:16" s="99" customFormat="1" ht="37.5" customHeight="1">
      <c r="A2" s="309" t="s">
        <v>88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6" s="98" customFormat="1" ht="15.75">
      <c r="A3" s="100" t="s">
        <v>89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105" customFormat="1" ht="12.75">
      <c r="A4" s="102" t="s">
        <v>90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5" s="97" customFormat="1" ht="12.75">
      <c r="A5" s="106" t="s">
        <v>91</v>
      </c>
      <c r="B5" s="107"/>
      <c r="C5" s="107"/>
      <c r="D5" s="94"/>
      <c r="E5" s="94"/>
    </row>
    <row r="6" spans="1:5" s="97" customFormat="1" ht="12.75">
      <c r="A6" s="102" t="s">
        <v>92</v>
      </c>
      <c r="B6" s="107"/>
      <c r="C6" s="107"/>
      <c r="D6" s="94"/>
      <c r="E6" s="94"/>
    </row>
    <row r="7" spans="1:81" s="97" customFormat="1" ht="12.75">
      <c r="A7" s="306" t="s">
        <v>93</v>
      </c>
      <c r="B7" s="306"/>
      <c r="C7" s="306"/>
      <c r="D7" s="94"/>
      <c r="E7" s="94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</row>
    <row r="8" spans="1:81" s="97" customFormat="1" ht="12.75">
      <c r="A8" s="311" t="s">
        <v>94</v>
      </c>
      <c r="B8" s="311"/>
      <c r="C8" s="311"/>
      <c r="D8" s="94"/>
      <c r="E8" s="94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</row>
    <row r="9" spans="1:81" s="97" customFormat="1" ht="27.75" customHeight="1">
      <c r="A9" s="311" t="s">
        <v>95</v>
      </c>
      <c r="B9" s="311"/>
      <c r="C9" s="311"/>
      <c r="D9" s="94"/>
      <c r="E9" s="94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</row>
    <row r="10" spans="1:81" s="97" customFormat="1" ht="40.5" customHeight="1">
      <c r="A10" s="311" t="s">
        <v>96</v>
      </c>
      <c r="B10" s="311"/>
      <c r="C10" s="311"/>
      <c r="D10" s="94"/>
      <c r="E10" s="94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</row>
    <row r="11" spans="1:81" s="97" customFormat="1" ht="54" customHeight="1">
      <c r="A11" s="311" t="s">
        <v>171</v>
      </c>
      <c r="B11" s="328"/>
      <c r="C11" s="328"/>
      <c r="D11" s="94"/>
      <c r="E11" s="94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</row>
    <row r="12" spans="1:16" ht="13.5" thickBo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P12" s="112" t="s">
        <v>97</v>
      </c>
    </row>
    <row r="13" spans="1:16" ht="12.75" customHeight="1">
      <c r="A13" s="313" t="s">
        <v>98</v>
      </c>
      <c r="B13" s="316" t="s">
        <v>99</v>
      </c>
      <c r="C13" s="316" t="s">
        <v>100</v>
      </c>
      <c r="D13" s="319" t="s">
        <v>101</v>
      </c>
      <c r="E13" s="320"/>
      <c r="F13" s="320"/>
      <c r="G13" s="320"/>
      <c r="H13" s="321"/>
      <c r="I13" s="339" t="s">
        <v>102</v>
      </c>
      <c r="J13" s="339"/>
      <c r="K13" s="339"/>
      <c r="L13" s="339"/>
      <c r="M13" s="339"/>
      <c r="N13" s="329" t="s">
        <v>103</v>
      </c>
      <c r="O13" s="330"/>
      <c r="P13" s="331"/>
    </row>
    <row r="14" spans="1:16" ht="12.75" customHeight="1">
      <c r="A14" s="314"/>
      <c r="B14" s="317"/>
      <c r="C14" s="317"/>
      <c r="D14" s="322"/>
      <c r="E14" s="323"/>
      <c r="F14" s="323"/>
      <c r="G14" s="323"/>
      <c r="H14" s="324"/>
      <c r="I14" s="340"/>
      <c r="J14" s="340"/>
      <c r="K14" s="340"/>
      <c r="L14" s="340"/>
      <c r="M14" s="340"/>
      <c r="N14" s="332" t="s">
        <v>104</v>
      </c>
      <c r="O14" s="333"/>
      <c r="P14" s="334"/>
    </row>
    <row r="15" spans="1:16" ht="12.75" customHeight="1">
      <c r="A15" s="314"/>
      <c r="B15" s="317"/>
      <c r="C15" s="317"/>
      <c r="D15" s="325" t="s">
        <v>105</v>
      </c>
      <c r="E15" s="327" t="s">
        <v>106</v>
      </c>
      <c r="F15" s="327"/>
      <c r="G15" s="327"/>
      <c r="H15" s="327"/>
      <c r="I15" s="327" t="s">
        <v>105</v>
      </c>
      <c r="J15" s="327" t="s">
        <v>106</v>
      </c>
      <c r="K15" s="327"/>
      <c r="L15" s="327"/>
      <c r="M15" s="327"/>
      <c r="N15" s="335"/>
      <c r="O15" s="336"/>
      <c r="P15" s="337"/>
    </row>
    <row r="16" spans="1:16" ht="13.5" thickBot="1">
      <c r="A16" s="315"/>
      <c r="B16" s="318"/>
      <c r="C16" s="318"/>
      <c r="D16" s="326"/>
      <c r="E16" s="113">
        <v>25010100</v>
      </c>
      <c r="F16" s="113">
        <v>25010200</v>
      </c>
      <c r="G16" s="113">
        <v>25010300</v>
      </c>
      <c r="H16" s="113">
        <v>25010400</v>
      </c>
      <c r="I16" s="338"/>
      <c r="J16" s="113">
        <v>25020100</v>
      </c>
      <c r="K16" s="113">
        <v>25020200</v>
      </c>
      <c r="L16" s="113"/>
      <c r="M16" s="113"/>
      <c r="N16" s="113">
        <v>18050400</v>
      </c>
      <c r="O16" s="114"/>
      <c r="P16" s="115"/>
    </row>
    <row r="17" spans="1:16" ht="14.25" thickBot="1" thickTop="1">
      <c r="A17" s="116">
        <v>1</v>
      </c>
      <c r="B17" s="116">
        <v>2</v>
      </c>
      <c r="C17" s="116">
        <v>3</v>
      </c>
      <c r="D17" s="116">
        <v>4</v>
      </c>
      <c r="E17" s="116">
        <v>5</v>
      </c>
      <c r="F17" s="116">
        <v>6</v>
      </c>
      <c r="G17" s="116">
        <v>7</v>
      </c>
      <c r="H17" s="116">
        <v>8</v>
      </c>
      <c r="I17" s="116">
        <v>9</v>
      </c>
      <c r="J17" s="116">
        <v>10</v>
      </c>
      <c r="K17" s="116">
        <v>11</v>
      </c>
      <c r="L17" s="116">
        <v>12</v>
      </c>
      <c r="M17" s="116">
        <v>13</v>
      </c>
      <c r="N17" s="116">
        <v>14</v>
      </c>
      <c r="O17" s="117">
        <v>15</v>
      </c>
      <c r="P17" s="118">
        <v>16</v>
      </c>
    </row>
    <row r="18" spans="1:16" ht="16.5" thickTop="1">
      <c r="A18" s="119" t="s">
        <v>107</v>
      </c>
      <c r="B18" s="119" t="s">
        <v>40</v>
      </c>
      <c r="C18" s="120">
        <f aca="true" t="shared" si="0" ref="C18:C49">D18+I18+N18+P18</f>
        <v>11900</v>
      </c>
      <c r="D18" s="120">
        <f aca="true" t="shared" si="1" ref="D18:D49">SUM(E18:H18)</f>
        <v>11900</v>
      </c>
      <c r="E18" s="120">
        <f>SUM(E19:E19)</f>
        <v>0</v>
      </c>
      <c r="F18" s="120">
        <f>SUM(F19:F19)</f>
        <v>0</v>
      </c>
      <c r="G18" s="120">
        <f>SUM(G19:G19)</f>
        <v>11900</v>
      </c>
      <c r="H18" s="120">
        <f>SUM(H19:H19)</f>
        <v>0</v>
      </c>
      <c r="I18" s="120">
        <f aca="true" t="shared" si="2" ref="I18:I49">SUM(J18:M18)</f>
        <v>0</v>
      </c>
      <c r="J18" s="120">
        <f aca="true" t="shared" si="3" ref="J18:P18">SUM(J19:J19)</f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121">
        <f t="shared" si="3"/>
        <v>0</v>
      </c>
      <c r="P18" s="122">
        <f t="shared" si="3"/>
        <v>0</v>
      </c>
    </row>
    <row r="19" spans="1:16" ht="12.75">
      <c r="A19" s="123" t="s">
        <v>108</v>
      </c>
      <c r="B19" s="123" t="s">
        <v>40</v>
      </c>
      <c r="C19" s="124">
        <f t="shared" si="0"/>
        <v>11900</v>
      </c>
      <c r="D19" s="124">
        <f t="shared" si="1"/>
        <v>11900</v>
      </c>
      <c r="E19" s="125">
        <f>E21</f>
        <v>0</v>
      </c>
      <c r="F19" s="125">
        <f>F21</f>
        <v>0</v>
      </c>
      <c r="G19" s="125">
        <f>G21</f>
        <v>11900</v>
      </c>
      <c r="H19" s="125">
        <f>H21</f>
        <v>0</v>
      </c>
      <c r="I19" s="124">
        <f t="shared" si="2"/>
        <v>0</v>
      </c>
      <c r="J19" s="125">
        <f aca="true" t="shared" si="4" ref="J19:P19">J21</f>
        <v>0</v>
      </c>
      <c r="K19" s="125">
        <f t="shared" si="4"/>
        <v>0</v>
      </c>
      <c r="L19" s="125">
        <f t="shared" si="4"/>
        <v>0</v>
      </c>
      <c r="M19" s="125">
        <f t="shared" si="4"/>
        <v>0</v>
      </c>
      <c r="N19" s="125">
        <f t="shared" si="4"/>
        <v>0</v>
      </c>
      <c r="O19" s="126">
        <f t="shared" si="4"/>
        <v>0</v>
      </c>
      <c r="P19" s="127">
        <f t="shared" si="4"/>
        <v>0</v>
      </c>
    </row>
    <row r="20" spans="1:16" ht="12.75">
      <c r="A20" s="128" t="s">
        <v>109</v>
      </c>
      <c r="B20" s="123"/>
      <c r="C20" s="124">
        <f t="shared" si="0"/>
        <v>0</v>
      </c>
      <c r="D20" s="124">
        <f t="shared" si="1"/>
        <v>0</v>
      </c>
      <c r="E20" s="129" t="s">
        <v>110</v>
      </c>
      <c r="F20" s="129" t="s">
        <v>110</v>
      </c>
      <c r="G20" s="129" t="s">
        <v>110</v>
      </c>
      <c r="H20" s="129" t="s">
        <v>110</v>
      </c>
      <c r="I20" s="124">
        <f t="shared" si="2"/>
        <v>0</v>
      </c>
      <c r="J20" s="129" t="s">
        <v>110</v>
      </c>
      <c r="K20" s="129" t="s">
        <v>110</v>
      </c>
      <c r="L20" s="129" t="s">
        <v>110</v>
      </c>
      <c r="M20" s="129" t="s">
        <v>110</v>
      </c>
      <c r="N20" s="125"/>
      <c r="O20" s="126"/>
      <c r="P20" s="127"/>
    </row>
    <row r="21" spans="1:16" ht="15.75">
      <c r="A21" s="130" t="s">
        <v>111</v>
      </c>
      <c r="B21" s="130" t="s">
        <v>40</v>
      </c>
      <c r="C21" s="131">
        <f t="shared" si="0"/>
        <v>11900</v>
      </c>
      <c r="D21" s="131">
        <f t="shared" si="1"/>
        <v>11900</v>
      </c>
      <c r="E21" s="131">
        <f>E22+E56+E76+E80+E81</f>
        <v>0</v>
      </c>
      <c r="F21" s="131">
        <f>F22+F56+F76+F80+F81</f>
        <v>0</v>
      </c>
      <c r="G21" s="131">
        <f>G22+G56+G76+G80+G81</f>
        <v>11900</v>
      </c>
      <c r="H21" s="131">
        <f>H22+H56+H76+H80+H81</f>
        <v>0</v>
      </c>
      <c r="I21" s="131">
        <f t="shared" si="2"/>
        <v>0</v>
      </c>
      <c r="J21" s="131">
        <f aca="true" t="shared" si="5" ref="J21:P21">J22+J56+J76+J80+J81</f>
        <v>0</v>
      </c>
      <c r="K21" s="131">
        <f t="shared" si="5"/>
        <v>0</v>
      </c>
      <c r="L21" s="131">
        <f t="shared" si="5"/>
        <v>0</v>
      </c>
      <c r="M21" s="131">
        <f t="shared" si="5"/>
        <v>0</v>
      </c>
      <c r="N21" s="131">
        <f t="shared" si="5"/>
        <v>0</v>
      </c>
      <c r="O21" s="132">
        <f t="shared" si="5"/>
        <v>0</v>
      </c>
      <c r="P21" s="133">
        <f t="shared" si="5"/>
        <v>0</v>
      </c>
    </row>
    <row r="22" spans="1:16" ht="15.75">
      <c r="A22" s="134" t="s">
        <v>47</v>
      </c>
      <c r="B22" s="134">
        <v>2000</v>
      </c>
      <c r="C22" s="135">
        <f t="shared" si="0"/>
        <v>11900</v>
      </c>
      <c r="D22" s="135">
        <f t="shared" si="1"/>
        <v>11900</v>
      </c>
      <c r="E22" s="135">
        <f>E23+E26+E27+E44+E47+E51+E55</f>
        <v>0</v>
      </c>
      <c r="F22" s="135">
        <f>F23+F26+F27+F44+F47+F51+F55</f>
        <v>0</v>
      </c>
      <c r="G22" s="135">
        <f>G23+G26+G27+G44+G47+G51+G55</f>
        <v>11900</v>
      </c>
      <c r="H22" s="135">
        <f>H23+H26+H27+H44+H47+H51+H55</f>
        <v>0</v>
      </c>
      <c r="I22" s="135">
        <f t="shared" si="2"/>
        <v>0</v>
      </c>
      <c r="J22" s="135">
        <f aca="true" t="shared" si="6" ref="J22:P22">J23+J26+J27+J44+J47+J51+J55</f>
        <v>0</v>
      </c>
      <c r="K22" s="135">
        <f t="shared" si="6"/>
        <v>0</v>
      </c>
      <c r="L22" s="135">
        <f t="shared" si="6"/>
        <v>0</v>
      </c>
      <c r="M22" s="135">
        <f t="shared" si="6"/>
        <v>0</v>
      </c>
      <c r="N22" s="135">
        <f t="shared" si="6"/>
        <v>0</v>
      </c>
      <c r="O22" s="136">
        <f t="shared" si="6"/>
        <v>0</v>
      </c>
      <c r="P22" s="137">
        <f t="shared" si="6"/>
        <v>0</v>
      </c>
    </row>
    <row r="23" spans="1:16" ht="15">
      <c r="A23" s="138" t="s">
        <v>50</v>
      </c>
      <c r="B23" s="139">
        <v>2110</v>
      </c>
      <c r="C23" s="140">
        <f t="shared" si="0"/>
        <v>0</v>
      </c>
      <c r="D23" s="140">
        <f t="shared" si="1"/>
        <v>0</v>
      </c>
      <c r="E23" s="140">
        <f>SUM(E24:E25)</f>
        <v>0</v>
      </c>
      <c r="F23" s="140">
        <f>SUM(F24:F25)</f>
        <v>0</v>
      </c>
      <c r="G23" s="140">
        <f>SUM(G24:G25)</f>
        <v>0</v>
      </c>
      <c r="H23" s="140">
        <f>SUM(H24:H25)</f>
        <v>0</v>
      </c>
      <c r="I23" s="140">
        <f t="shared" si="2"/>
        <v>0</v>
      </c>
      <c r="J23" s="140">
        <f aca="true" t="shared" si="7" ref="J23:P23">SUM(J24:J25)</f>
        <v>0</v>
      </c>
      <c r="K23" s="140">
        <f t="shared" si="7"/>
        <v>0</v>
      </c>
      <c r="L23" s="140">
        <f t="shared" si="7"/>
        <v>0</v>
      </c>
      <c r="M23" s="140">
        <f t="shared" si="7"/>
        <v>0</v>
      </c>
      <c r="N23" s="140">
        <f t="shared" si="7"/>
        <v>0</v>
      </c>
      <c r="O23" s="141">
        <f t="shared" si="7"/>
        <v>0</v>
      </c>
      <c r="P23" s="142">
        <f t="shared" si="7"/>
        <v>0</v>
      </c>
    </row>
    <row r="24" spans="1:16" ht="13.5" customHeight="1">
      <c r="A24" s="143" t="s">
        <v>112</v>
      </c>
      <c r="B24" s="123">
        <v>2111</v>
      </c>
      <c r="C24" s="124">
        <f t="shared" si="0"/>
        <v>0</v>
      </c>
      <c r="D24" s="124">
        <f t="shared" si="1"/>
        <v>0</v>
      </c>
      <c r="E24" s="125"/>
      <c r="F24" s="125"/>
      <c r="G24" s="125"/>
      <c r="H24" s="125"/>
      <c r="I24" s="124">
        <f t="shared" si="2"/>
        <v>0</v>
      </c>
      <c r="J24" s="125"/>
      <c r="K24" s="125"/>
      <c r="L24" s="125"/>
      <c r="M24" s="125"/>
      <c r="N24" s="125"/>
      <c r="O24" s="126"/>
      <c r="P24" s="127"/>
    </row>
    <row r="25" spans="1:16" ht="12.75">
      <c r="A25" s="143" t="s">
        <v>113</v>
      </c>
      <c r="B25" s="123">
        <v>2112</v>
      </c>
      <c r="C25" s="124">
        <f t="shared" si="0"/>
        <v>0</v>
      </c>
      <c r="D25" s="124">
        <f t="shared" si="1"/>
        <v>0</v>
      </c>
      <c r="E25" s="125"/>
      <c r="F25" s="125"/>
      <c r="G25" s="125"/>
      <c r="H25" s="125"/>
      <c r="I25" s="124">
        <f t="shared" si="2"/>
        <v>0</v>
      </c>
      <c r="J25" s="125"/>
      <c r="K25" s="125"/>
      <c r="L25" s="125"/>
      <c r="M25" s="125"/>
      <c r="N25" s="125"/>
      <c r="O25" s="126"/>
      <c r="P25" s="127"/>
    </row>
    <row r="26" spans="1:16" ht="15">
      <c r="A26" s="144" t="s">
        <v>54</v>
      </c>
      <c r="B26" s="145">
        <v>2120</v>
      </c>
      <c r="C26" s="146">
        <f t="shared" si="0"/>
        <v>0</v>
      </c>
      <c r="D26" s="146">
        <f t="shared" si="1"/>
        <v>0</v>
      </c>
      <c r="E26" s="147"/>
      <c r="F26" s="147"/>
      <c r="G26" s="147"/>
      <c r="H26" s="147"/>
      <c r="I26" s="146">
        <f t="shared" si="2"/>
        <v>0</v>
      </c>
      <c r="J26" s="147"/>
      <c r="K26" s="147"/>
      <c r="L26" s="147"/>
      <c r="M26" s="147"/>
      <c r="N26" s="147"/>
      <c r="O26" s="148"/>
      <c r="P26" s="149"/>
    </row>
    <row r="27" spans="1:16" ht="15" customHeight="1">
      <c r="A27" s="150" t="s">
        <v>55</v>
      </c>
      <c r="B27" s="151">
        <v>2200</v>
      </c>
      <c r="C27" s="152">
        <f t="shared" si="0"/>
        <v>11900</v>
      </c>
      <c r="D27" s="152">
        <f t="shared" si="1"/>
        <v>11900</v>
      </c>
      <c r="E27" s="152">
        <f>SUM(E28:E33)+E34+E41</f>
        <v>0</v>
      </c>
      <c r="F27" s="152">
        <f>SUM(F28:F33)+F34+F41</f>
        <v>0</v>
      </c>
      <c r="G27" s="152">
        <f>SUM(G28:G33)+G34+G41</f>
        <v>11900</v>
      </c>
      <c r="H27" s="152">
        <f>SUM(H28:H33)+H34+H41</f>
        <v>0</v>
      </c>
      <c r="I27" s="152">
        <f t="shared" si="2"/>
        <v>0</v>
      </c>
      <c r="J27" s="152">
        <f aca="true" t="shared" si="8" ref="J27:P27">SUM(J28:J33)+J34+J41</f>
        <v>0</v>
      </c>
      <c r="K27" s="152">
        <f t="shared" si="8"/>
        <v>0</v>
      </c>
      <c r="L27" s="152">
        <f t="shared" si="8"/>
        <v>0</v>
      </c>
      <c r="M27" s="152">
        <f t="shared" si="8"/>
        <v>0</v>
      </c>
      <c r="N27" s="152">
        <f t="shared" si="8"/>
        <v>0</v>
      </c>
      <c r="O27" s="153">
        <f t="shared" si="8"/>
        <v>0</v>
      </c>
      <c r="P27" s="154">
        <f t="shared" si="8"/>
        <v>0</v>
      </c>
    </row>
    <row r="28" spans="1:16" ht="15">
      <c r="A28" s="155" t="s">
        <v>114</v>
      </c>
      <c r="B28" s="145">
        <v>2210</v>
      </c>
      <c r="C28" s="156">
        <f t="shared" si="0"/>
        <v>0</v>
      </c>
      <c r="D28" s="156">
        <f t="shared" si="1"/>
        <v>0</v>
      </c>
      <c r="E28" s="157"/>
      <c r="F28" s="157"/>
      <c r="G28" s="157"/>
      <c r="H28" s="157"/>
      <c r="I28" s="156">
        <f t="shared" si="2"/>
        <v>0</v>
      </c>
      <c r="J28" s="157"/>
      <c r="K28" s="157"/>
      <c r="L28" s="157"/>
      <c r="M28" s="157"/>
      <c r="N28" s="157"/>
      <c r="O28" s="158"/>
      <c r="P28" s="159"/>
    </row>
    <row r="29" spans="1:16" ht="15">
      <c r="A29" s="155" t="s">
        <v>115</v>
      </c>
      <c r="B29" s="145">
        <v>2220</v>
      </c>
      <c r="C29" s="156">
        <f t="shared" si="0"/>
        <v>0</v>
      </c>
      <c r="D29" s="156">
        <f t="shared" si="1"/>
        <v>0</v>
      </c>
      <c r="E29" s="157"/>
      <c r="F29" s="157"/>
      <c r="G29" s="157"/>
      <c r="H29" s="157"/>
      <c r="I29" s="156">
        <f t="shared" si="2"/>
        <v>0</v>
      </c>
      <c r="J29" s="157"/>
      <c r="K29" s="157"/>
      <c r="L29" s="157"/>
      <c r="M29" s="157"/>
      <c r="N29" s="157"/>
      <c r="O29" s="158"/>
      <c r="P29" s="159"/>
    </row>
    <row r="30" spans="1:16" ht="15">
      <c r="A30" s="155" t="s">
        <v>116</v>
      </c>
      <c r="B30" s="145">
        <v>2230</v>
      </c>
      <c r="C30" s="156">
        <f t="shared" si="0"/>
        <v>0</v>
      </c>
      <c r="D30" s="156">
        <f t="shared" si="1"/>
        <v>0</v>
      </c>
      <c r="E30" s="157"/>
      <c r="F30" s="157"/>
      <c r="G30" s="157"/>
      <c r="H30" s="157"/>
      <c r="I30" s="156">
        <f t="shared" si="2"/>
        <v>0</v>
      </c>
      <c r="J30" s="157"/>
      <c r="K30" s="157"/>
      <c r="L30" s="157"/>
      <c r="M30" s="157"/>
      <c r="N30" s="157"/>
      <c r="O30" s="158"/>
      <c r="P30" s="159"/>
    </row>
    <row r="31" spans="1:16" ht="15">
      <c r="A31" s="155" t="s">
        <v>117</v>
      </c>
      <c r="B31" s="145">
        <v>2240</v>
      </c>
      <c r="C31" s="156">
        <f t="shared" si="0"/>
        <v>0</v>
      </c>
      <c r="D31" s="156">
        <f t="shared" si="1"/>
        <v>0</v>
      </c>
      <c r="E31" s="157"/>
      <c r="F31" s="157"/>
      <c r="G31" s="157"/>
      <c r="H31" s="157"/>
      <c r="I31" s="156">
        <f t="shared" si="2"/>
        <v>0</v>
      </c>
      <c r="J31" s="157"/>
      <c r="K31" s="157"/>
      <c r="L31" s="157"/>
      <c r="M31" s="157"/>
      <c r="N31" s="157"/>
      <c r="O31" s="158"/>
      <c r="P31" s="159"/>
    </row>
    <row r="32" spans="1:16" ht="15">
      <c r="A32" s="155" t="s">
        <v>60</v>
      </c>
      <c r="B32" s="145">
        <v>2250</v>
      </c>
      <c r="C32" s="156">
        <f t="shared" si="0"/>
        <v>0</v>
      </c>
      <c r="D32" s="156">
        <f t="shared" si="1"/>
        <v>0</v>
      </c>
      <c r="E32" s="157"/>
      <c r="F32" s="157"/>
      <c r="G32" s="157"/>
      <c r="H32" s="157"/>
      <c r="I32" s="156">
        <f t="shared" si="2"/>
        <v>0</v>
      </c>
      <c r="J32" s="157"/>
      <c r="K32" s="157"/>
      <c r="L32" s="157"/>
      <c r="M32" s="157"/>
      <c r="N32" s="157"/>
      <c r="O32" s="158"/>
      <c r="P32" s="159"/>
    </row>
    <row r="33" spans="1:16" ht="15">
      <c r="A33" s="155" t="s">
        <v>118</v>
      </c>
      <c r="B33" s="145">
        <v>2260</v>
      </c>
      <c r="C33" s="156">
        <f t="shared" si="0"/>
        <v>0</v>
      </c>
      <c r="D33" s="156">
        <f t="shared" si="1"/>
        <v>0</v>
      </c>
      <c r="E33" s="157"/>
      <c r="F33" s="157"/>
      <c r="G33" s="157"/>
      <c r="H33" s="157"/>
      <c r="I33" s="156">
        <f t="shared" si="2"/>
        <v>0</v>
      </c>
      <c r="J33" s="157"/>
      <c r="K33" s="157"/>
      <c r="L33" s="157"/>
      <c r="M33" s="157"/>
      <c r="N33" s="157"/>
      <c r="O33" s="158"/>
      <c r="P33" s="159"/>
    </row>
    <row r="34" spans="1:16" ht="15">
      <c r="A34" s="138" t="s">
        <v>61</v>
      </c>
      <c r="B34" s="139">
        <v>2270</v>
      </c>
      <c r="C34" s="140">
        <f t="shared" si="0"/>
        <v>11900</v>
      </c>
      <c r="D34" s="140">
        <f t="shared" si="1"/>
        <v>11900</v>
      </c>
      <c r="E34" s="140">
        <f>SUM(E35:E40)</f>
        <v>0</v>
      </c>
      <c r="F34" s="140">
        <f>SUM(F35:F40)</f>
        <v>0</v>
      </c>
      <c r="G34" s="140">
        <f>SUM(G35:G40)</f>
        <v>11900</v>
      </c>
      <c r="H34" s="140">
        <f>SUM(H35:H40)</f>
        <v>0</v>
      </c>
      <c r="I34" s="140">
        <f t="shared" si="2"/>
        <v>0</v>
      </c>
      <c r="J34" s="140">
        <f aca="true" t="shared" si="9" ref="J34:P34">SUM(J35:J40)</f>
        <v>0</v>
      </c>
      <c r="K34" s="140">
        <f t="shared" si="9"/>
        <v>0</v>
      </c>
      <c r="L34" s="140">
        <f t="shared" si="9"/>
        <v>0</v>
      </c>
      <c r="M34" s="140">
        <f t="shared" si="9"/>
        <v>0</v>
      </c>
      <c r="N34" s="140">
        <f t="shared" si="9"/>
        <v>0</v>
      </c>
      <c r="O34" s="141">
        <f t="shared" si="9"/>
        <v>0</v>
      </c>
      <c r="P34" s="142">
        <f t="shared" si="9"/>
        <v>0</v>
      </c>
    </row>
    <row r="35" spans="1:16" ht="12.75">
      <c r="A35" s="143" t="s">
        <v>119</v>
      </c>
      <c r="B35" s="123">
        <v>2271</v>
      </c>
      <c r="C35" s="124">
        <f t="shared" si="0"/>
        <v>0</v>
      </c>
      <c r="D35" s="124">
        <f t="shared" si="1"/>
        <v>0</v>
      </c>
      <c r="E35" s="125"/>
      <c r="F35" s="125"/>
      <c r="G35" s="125"/>
      <c r="H35" s="125"/>
      <c r="I35" s="124">
        <f t="shared" si="2"/>
        <v>0</v>
      </c>
      <c r="J35" s="125"/>
      <c r="K35" s="125"/>
      <c r="L35" s="125"/>
      <c r="M35" s="125"/>
      <c r="N35" s="125"/>
      <c r="O35" s="126"/>
      <c r="P35" s="127"/>
    </row>
    <row r="36" spans="1:16" ht="12.75">
      <c r="A36" s="143" t="s">
        <v>120</v>
      </c>
      <c r="B36" s="123">
        <v>2272</v>
      </c>
      <c r="C36" s="124">
        <f t="shared" si="0"/>
        <v>0</v>
      </c>
      <c r="D36" s="124">
        <f t="shared" si="1"/>
        <v>0</v>
      </c>
      <c r="E36" s="125"/>
      <c r="F36" s="125"/>
      <c r="G36" s="125"/>
      <c r="H36" s="125"/>
      <c r="I36" s="124">
        <f t="shared" si="2"/>
        <v>0</v>
      </c>
      <c r="J36" s="125"/>
      <c r="K36" s="125"/>
      <c r="L36" s="125"/>
      <c r="M36" s="125"/>
      <c r="N36" s="125"/>
      <c r="O36" s="126"/>
      <c r="P36" s="127"/>
    </row>
    <row r="37" spans="1:16" ht="12.75">
      <c r="A37" s="143" t="s">
        <v>121</v>
      </c>
      <c r="B37" s="123">
        <v>2273</v>
      </c>
      <c r="C37" s="124">
        <f t="shared" si="0"/>
        <v>11900</v>
      </c>
      <c r="D37" s="124">
        <f t="shared" si="1"/>
        <v>11900</v>
      </c>
      <c r="E37" s="125"/>
      <c r="F37" s="125"/>
      <c r="G37" s="125">
        <v>11900</v>
      </c>
      <c r="H37" s="125"/>
      <c r="I37" s="124">
        <f t="shared" si="2"/>
        <v>0</v>
      </c>
      <c r="J37" s="125"/>
      <c r="K37" s="125"/>
      <c r="L37" s="125"/>
      <c r="M37" s="125"/>
      <c r="N37" s="125"/>
      <c r="O37" s="126"/>
      <c r="P37" s="127"/>
    </row>
    <row r="38" spans="1:16" ht="12.75">
      <c r="A38" s="143" t="s">
        <v>122</v>
      </c>
      <c r="B38" s="123">
        <v>2274</v>
      </c>
      <c r="C38" s="124">
        <f t="shared" si="0"/>
        <v>0</v>
      </c>
      <c r="D38" s="124">
        <f t="shared" si="1"/>
        <v>0</v>
      </c>
      <c r="E38" s="125"/>
      <c r="F38" s="125"/>
      <c r="G38" s="125"/>
      <c r="H38" s="125"/>
      <c r="I38" s="124">
        <f t="shared" si="2"/>
        <v>0</v>
      </c>
      <c r="J38" s="125"/>
      <c r="K38" s="125"/>
      <c r="L38" s="125"/>
      <c r="M38" s="125"/>
      <c r="N38" s="125"/>
      <c r="O38" s="126"/>
      <c r="P38" s="127"/>
    </row>
    <row r="39" spans="1:16" ht="12.75">
      <c r="A39" s="143" t="s">
        <v>123</v>
      </c>
      <c r="B39" s="123">
        <v>2275</v>
      </c>
      <c r="C39" s="124">
        <f t="shared" si="0"/>
        <v>0</v>
      </c>
      <c r="D39" s="124">
        <f t="shared" si="1"/>
        <v>0</v>
      </c>
      <c r="E39" s="125"/>
      <c r="F39" s="125"/>
      <c r="G39" s="125"/>
      <c r="H39" s="125"/>
      <c r="I39" s="124">
        <f t="shared" si="2"/>
        <v>0</v>
      </c>
      <c r="J39" s="125"/>
      <c r="K39" s="125"/>
      <c r="L39" s="125"/>
      <c r="M39" s="125"/>
      <c r="N39" s="125"/>
      <c r="O39" s="126"/>
      <c r="P39" s="127"/>
    </row>
    <row r="40" spans="1:16" ht="12.75">
      <c r="A40" s="143" t="s">
        <v>124</v>
      </c>
      <c r="B40" s="123">
        <v>2276</v>
      </c>
      <c r="C40" s="124">
        <f t="shared" si="0"/>
        <v>0</v>
      </c>
      <c r="D40" s="124">
        <f t="shared" si="1"/>
        <v>0</v>
      </c>
      <c r="E40" s="125"/>
      <c r="F40" s="125"/>
      <c r="G40" s="125"/>
      <c r="H40" s="125"/>
      <c r="I40" s="124">
        <f t="shared" si="2"/>
        <v>0</v>
      </c>
      <c r="J40" s="125"/>
      <c r="K40" s="125"/>
      <c r="L40" s="125"/>
      <c r="M40" s="125"/>
      <c r="N40" s="125"/>
      <c r="O40" s="126"/>
      <c r="P40" s="127"/>
    </row>
    <row r="41" spans="1:16" ht="30">
      <c r="A41" s="138" t="s">
        <v>125</v>
      </c>
      <c r="B41" s="139">
        <v>2280</v>
      </c>
      <c r="C41" s="140">
        <f t="shared" si="0"/>
        <v>0</v>
      </c>
      <c r="D41" s="140">
        <f t="shared" si="1"/>
        <v>0</v>
      </c>
      <c r="E41" s="140">
        <f>E42+E43</f>
        <v>0</v>
      </c>
      <c r="F41" s="140">
        <f>F42+F43</f>
        <v>0</v>
      </c>
      <c r="G41" s="140">
        <f>G42+G43</f>
        <v>0</v>
      </c>
      <c r="H41" s="140">
        <f>H42+H43</f>
        <v>0</v>
      </c>
      <c r="I41" s="140">
        <f t="shared" si="2"/>
        <v>0</v>
      </c>
      <c r="J41" s="140">
        <f aca="true" t="shared" si="10" ref="J41:P41">J42+J43</f>
        <v>0</v>
      </c>
      <c r="K41" s="140">
        <f t="shared" si="10"/>
        <v>0</v>
      </c>
      <c r="L41" s="140">
        <f t="shared" si="10"/>
        <v>0</v>
      </c>
      <c r="M41" s="140">
        <f t="shared" si="10"/>
        <v>0</v>
      </c>
      <c r="N41" s="140">
        <f t="shared" si="10"/>
        <v>0</v>
      </c>
      <c r="O41" s="141">
        <f t="shared" si="10"/>
        <v>0</v>
      </c>
      <c r="P41" s="142">
        <f t="shared" si="10"/>
        <v>0</v>
      </c>
    </row>
    <row r="42" spans="1:16" ht="25.5">
      <c r="A42" s="160" t="s">
        <v>126</v>
      </c>
      <c r="B42" s="161">
        <v>2281</v>
      </c>
      <c r="C42" s="162">
        <f t="shared" si="0"/>
        <v>0</v>
      </c>
      <c r="D42" s="162">
        <f t="shared" si="1"/>
        <v>0</v>
      </c>
      <c r="E42" s="129"/>
      <c r="F42" s="129"/>
      <c r="G42" s="129"/>
      <c r="H42" s="129"/>
      <c r="I42" s="162">
        <f t="shared" si="2"/>
        <v>0</v>
      </c>
      <c r="J42" s="129"/>
      <c r="K42" s="129"/>
      <c r="L42" s="129"/>
      <c r="M42" s="129"/>
      <c r="N42" s="129"/>
      <c r="O42" s="163"/>
      <c r="P42" s="164"/>
    </row>
    <row r="43" spans="1:16" ht="25.5">
      <c r="A43" s="160" t="s">
        <v>127</v>
      </c>
      <c r="B43" s="161">
        <v>2282</v>
      </c>
      <c r="C43" s="162">
        <f t="shared" si="0"/>
        <v>0</v>
      </c>
      <c r="D43" s="162">
        <f t="shared" si="1"/>
        <v>0</v>
      </c>
      <c r="E43" s="129"/>
      <c r="F43" s="129"/>
      <c r="G43" s="129"/>
      <c r="H43" s="129"/>
      <c r="I43" s="162">
        <f t="shared" si="2"/>
        <v>0</v>
      </c>
      <c r="J43" s="129"/>
      <c r="K43" s="129"/>
      <c r="L43" s="129"/>
      <c r="M43" s="129"/>
      <c r="N43" s="129"/>
      <c r="O43" s="163"/>
      <c r="P43" s="164"/>
    </row>
    <row r="44" spans="1:16" ht="15" customHeight="1">
      <c r="A44" s="165" t="s">
        <v>128</v>
      </c>
      <c r="B44" s="166">
        <v>2400</v>
      </c>
      <c r="C44" s="152">
        <f t="shared" si="0"/>
        <v>0</v>
      </c>
      <c r="D44" s="152">
        <f t="shared" si="1"/>
        <v>0</v>
      </c>
      <c r="E44" s="167">
        <f>E45+E46</f>
        <v>0</v>
      </c>
      <c r="F44" s="167">
        <f>F45+F46</f>
        <v>0</v>
      </c>
      <c r="G44" s="167">
        <f>G45+G46</f>
        <v>0</v>
      </c>
      <c r="H44" s="167">
        <f>H45+H46</f>
        <v>0</v>
      </c>
      <c r="I44" s="152">
        <f t="shared" si="2"/>
        <v>0</v>
      </c>
      <c r="J44" s="167">
        <f aca="true" t="shared" si="11" ref="J44:P44">J45+J46</f>
        <v>0</v>
      </c>
      <c r="K44" s="167">
        <f t="shared" si="11"/>
        <v>0</v>
      </c>
      <c r="L44" s="167">
        <f t="shared" si="11"/>
        <v>0</v>
      </c>
      <c r="M44" s="167">
        <f t="shared" si="11"/>
        <v>0</v>
      </c>
      <c r="N44" s="167">
        <f t="shared" si="11"/>
        <v>0</v>
      </c>
      <c r="O44" s="168">
        <f t="shared" si="11"/>
        <v>0</v>
      </c>
      <c r="P44" s="169">
        <f t="shared" si="11"/>
        <v>0</v>
      </c>
    </row>
    <row r="45" spans="1:16" ht="15">
      <c r="A45" s="144" t="s">
        <v>129</v>
      </c>
      <c r="B45" s="145">
        <v>2410</v>
      </c>
      <c r="C45" s="156">
        <f t="shared" si="0"/>
        <v>0</v>
      </c>
      <c r="D45" s="156">
        <f t="shared" si="1"/>
        <v>0</v>
      </c>
      <c r="E45" s="157"/>
      <c r="F45" s="157"/>
      <c r="G45" s="157"/>
      <c r="H45" s="157"/>
      <c r="I45" s="156">
        <f t="shared" si="2"/>
        <v>0</v>
      </c>
      <c r="J45" s="157"/>
      <c r="K45" s="157"/>
      <c r="L45" s="157"/>
      <c r="M45" s="157"/>
      <c r="N45" s="157"/>
      <c r="O45" s="158"/>
      <c r="P45" s="159"/>
    </row>
    <row r="46" spans="1:16" ht="15">
      <c r="A46" s="144" t="s">
        <v>130</v>
      </c>
      <c r="B46" s="145">
        <v>2420</v>
      </c>
      <c r="C46" s="156">
        <f t="shared" si="0"/>
        <v>0</v>
      </c>
      <c r="D46" s="156">
        <f t="shared" si="1"/>
        <v>0</v>
      </c>
      <c r="E46" s="157"/>
      <c r="F46" s="157"/>
      <c r="G46" s="157"/>
      <c r="H46" s="157"/>
      <c r="I46" s="156">
        <f t="shared" si="2"/>
        <v>0</v>
      </c>
      <c r="J46" s="157"/>
      <c r="K46" s="157"/>
      <c r="L46" s="157"/>
      <c r="M46" s="157"/>
      <c r="N46" s="157"/>
      <c r="O46" s="158"/>
      <c r="P46" s="159"/>
    </row>
    <row r="47" spans="1:16" ht="15" customHeight="1">
      <c r="A47" s="165" t="s">
        <v>131</v>
      </c>
      <c r="B47" s="166">
        <v>2600</v>
      </c>
      <c r="C47" s="152">
        <f t="shared" si="0"/>
        <v>0</v>
      </c>
      <c r="D47" s="152">
        <f t="shared" si="1"/>
        <v>0</v>
      </c>
      <c r="E47" s="152">
        <f>SUM(E48:E50)</f>
        <v>0</v>
      </c>
      <c r="F47" s="152">
        <f>SUM(F48:F50)</f>
        <v>0</v>
      </c>
      <c r="G47" s="152">
        <f>SUM(G48:G50)</f>
        <v>0</v>
      </c>
      <c r="H47" s="152">
        <f>SUM(H48:H50)</f>
        <v>0</v>
      </c>
      <c r="I47" s="152">
        <f t="shared" si="2"/>
        <v>0</v>
      </c>
      <c r="J47" s="152">
        <f aca="true" t="shared" si="12" ref="J47:P47">SUM(J48:J50)</f>
        <v>0</v>
      </c>
      <c r="K47" s="152">
        <f t="shared" si="12"/>
        <v>0</v>
      </c>
      <c r="L47" s="152">
        <f t="shared" si="12"/>
        <v>0</v>
      </c>
      <c r="M47" s="152">
        <f t="shared" si="12"/>
        <v>0</v>
      </c>
      <c r="N47" s="152">
        <f t="shared" si="12"/>
        <v>0</v>
      </c>
      <c r="O47" s="153">
        <f t="shared" si="12"/>
        <v>0</v>
      </c>
      <c r="P47" s="154">
        <f t="shared" si="12"/>
        <v>0</v>
      </c>
    </row>
    <row r="48" spans="1:16" ht="30">
      <c r="A48" s="144" t="s">
        <v>132</v>
      </c>
      <c r="B48" s="145">
        <v>2610</v>
      </c>
      <c r="C48" s="156">
        <f t="shared" si="0"/>
        <v>0</v>
      </c>
      <c r="D48" s="156">
        <f t="shared" si="1"/>
        <v>0</v>
      </c>
      <c r="E48" s="157"/>
      <c r="F48" s="157"/>
      <c r="G48" s="157"/>
      <c r="H48" s="157"/>
      <c r="I48" s="156">
        <f t="shared" si="2"/>
        <v>0</v>
      </c>
      <c r="J48" s="157"/>
      <c r="K48" s="157"/>
      <c r="L48" s="157"/>
      <c r="M48" s="157"/>
      <c r="N48" s="157"/>
      <c r="O48" s="158"/>
      <c r="P48" s="159"/>
    </row>
    <row r="49" spans="1:16" ht="15">
      <c r="A49" s="144" t="s">
        <v>133</v>
      </c>
      <c r="B49" s="145">
        <v>2620</v>
      </c>
      <c r="C49" s="156">
        <f t="shared" si="0"/>
        <v>0</v>
      </c>
      <c r="D49" s="156">
        <f t="shared" si="1"/>
        <v>0</v>
      </c>
      <c r="E49" s="157"/>
      <c r="F49" s="157"/>
      <c r="G49" s="157"/>
      <c r="H49" s="157"/>
      <c r="I49" s="156">
        <f t="shared" si="2"/>
        <v>0</v>
      </c>
      <c r="J49" s="157"/>
      <c r="K49" s="157"/>
      <c r="L49" s="157"/>
      <c r="M49" s="157"/>
      <c r="N49" s="157"/>
      <c r="O49" s="158"/>
      <c r="P49" s="159"/>
    </row>
    <row r="50" spans="1:16" ht="30">
      <c r="A50" s="144" t="s">
        <v>134</v>
      </c>
      <c r="B50" s="145">
        <v>2630</v>
      </c>
      <c r="C50" s="156">
        <f aca="true" t="shared" si="13" ref="C50:C81">D50+I50+N50+P50</f>
        <v>0</v>
      </c>
      <c r="D50" s="156">
        <f aca="true" t="shared" si="14" ref="D50:D81">SUM(E50:H50)</f>
        <v>0</v>
      </c>
      <c r="E50" s="157"/>
      <c r="F50" s="157"/>
      <c r="G50" s="157"/>
      <c r="H50" s="157"/>
      <c r="I50" s="156">
        <f aca="true" t="shared" si="15" ref="I50:I81">SUM(J50:M50)</f>
        <v>0</v>
      </c>
      <c r="J50" s="157"/>
      <c r="K50" s="157"/>
      <c r="L50" s="157"/>
      <c r="M50" s="157"/>
      <c r="N50" s="157"/>
      <c r="O50" s="158"/>
      <c r="P50" s="159"/>
    </row>
    <row r="51" spans="1:16" ht="15" customHeight="1">
      <c r="A51" s="170" t="s">
        <v>69</v>
      </c>
      <c r="B51" s="151">
        <v>2700</v>
      </c>
      <c r="C51" s="152">
        <f t="shared" si="13"/>
        <v>0</v>
      </c>
      <c r="D51" s="152">
        <f t="shared" si="14"/>
        <v>0</v>
      </c>
      <c r="E51" s="152">
        <f>SUM(E52:E54)</f>
        <v>0</v>
      </c>
      <c r="F51" s="152">
        <f>SUM(F52:F54)</f>
        <v>0</v>
      </c>
      <c r="G51" s="152">
        <f>SUM(G52:G54)</f>
        <v>0</v>
      </c>
      <c r="H51" s="152">
        <f>SUM(H52:H54)</f>
        <v>0</v>
      </c>
      <c r="I51" s="152">
        <f t="shared" si="15"/>
        <v>0</v>
      </c>
      <c r="J51" s="152">
        <f aca="true" t="shared" si="16" ref="J51:P51">SUM(J52:J54)</f>
        <v>0</v>
      </c>
      <c r="K51" s="152">
        <f t="shared" si="16"/>
        <v>0</v>
      </c>
      <c r="L51" s="152">
        <f t="shared" si="16"/>
        <v>0</v>
      </c>
      <c r="M51" s="152">
        <f t="shared" si="16"/>
        <v>0</v>
      </c>
      <c r="N51" s="152">
        <f t="shared" si="16"/>
        <v>0</v>
      </c>
      <c r="O51" s="153">
        <f t="shared" si="16"/>
        <v>0</v>
      </c>
      <c r="P51" s="154">
        <f t="shared" si="16"/>
        <v>0</v>
      </c>
    </row>
    <row r="52" spans="1:16" ht="15">
      <c r="A52" s="171" t="s">
        <v>135</v>
      </c>
      <c r="B52" s="172">
        <v>2710</v>
      </c>
      <c r="C52" s="146">
        <f t="shared" si="13"/>
        <v>0</v>
      </c>
      <c r="D52" s="146">
        <f t="shared" si="14"/>
        <v>0</v>
      </c>
      <c r="E52" s="147"/>
      <c r="F52" s="147"/>
      <c r="G52" s="147"/>
      <c r="H52" s="147"/>
      <c r="I52" s="146">
        <f t="shared" si="15"/>
        <v>0</v>
      </c>
      <c r="J52" s="147"/>
      <c r="K52" s="147"/>
      <c r="L52" s="147"/>
      <c r="M52" s="147"/>
      <c r="N52" s="147"/>
      <c r="O52" s="148"/>
      <c r="P52" s="149"/>
    </row>
    <row r="53" spans="1:16" ht="15">
      <c r="A53" s="171" t="s">
        <v>136</v>
      </c>
      <c r="B53" s="172">
        <v>2720</v>
      </c>
      <c r="C53" s="146">
        <f t="shared" si="13"/>
        <v>0</v>
      </c>
      <c r="D53" s="146">
        <f t="shared" si="14"/>
        <v>0</v>
      </c>
      <c r="E53" s="147"/>
      <c r="F53" s="147"/>
      <c r="G53" s="147"/>
      <c r="H53" s="147"/>
      <c r="I53" s="146">
        <f t="shared" si="15"/>
        <v>0</v>
      </c>
      <c r="J53" s="147"/>
      <c r="K53" s="147"/>
      <c r="L53" s="147"/>
      <c r="M53" s="147"/>
      <c r="N53" s="147"/>
      <c r="O53" s="148"/>
      <c r="P53" s="149"/>
    </row>
    <row r="54" spans="1:16" ht="15">
      <c r="A54" s="171" t="s">
        <v>137</v>
      </c>
      <c r="B54" s="172">
        <v>2730</v>
      </c>
      <c r="C54" s="146">
        <f t="shared" si="13"/>
        <v>0</v>
      </c>
      <c r="D54" s="146">
        <f t="shared" si="14"/>
        <v>0</v>
      </c>
      <c r="E54" s="147"/>
      <c r="F54" s="147"/>
      <c r="G54" s="147"/>
      <c r="H54" s="147"/>
      <c r="I54" s="146">
        <f t="shared" si="15"/>
        <v>0</v>
      </c>
      <c r="J54" s="147"/>
      <c r="K54" s="147"/>
      <c r="L54" s="147"/>
      <c r="M54" s="147"/>
      <c r="N54" s="147"/>
      <c r="O54" s="148"/>
      <c r="P54" s="149"/>
    </row>
    <row r="55" spans="1:16" ht="15" customHeight="1">
      <c r="A55" s="173" t="s">
        <v>138</v>
      </c>
      <c r="B55" s="174">
        <v>2800</v>
      </c>
      <c r="C55" s="175">
        <f t="shared" si="13"/>
        <v>0</v>
      </c>
      <c r="D55" s="175">
        <f t="shared" si="14"/>
        <v>0</v>
      </c>
      <c r="E55" s="176"/>
      <c r="F55" s="176"/>
      <c r="G55" s="176"/>
      <c r="H55" s="176"/>
      <c r="I55" s="175">
        <f t="shared" si="15"/>
        <v>0</v>
      </c>
      <c r="J55" s="176"/>
      <c r="K55" s="176"/>
      <c r="L55" s="176"/>
      <c r="M55" s="176"/>
      <c r="N55" s="176"/>
      <c r="O55" s="177"/>
      <c r="P55" s="178"/>
    </row>
    <row r="56" spans="1:16" s="184" customFormat="1" ht="15.75">
      <c r="A56" s="179" t="s">
        <v>73</v>
      </c>
      <c r="B56" s="179">
        <v>3000</v>
      </c>
      <c r="C56" s="180">
        <f t="shared" si="13"/>
        <v>0</v>
      </c>
      <c r="D56" s="180">
        <f t="shared" si="14"/>
        <v>0</v>
      </c>
      <c r="E56" s="181">
        <f>E57+E71</f>
        <v>0</v>
      </c>
      <c r="F56" s="181">
        <f>F57+F71</f>
        <v>0</v>
      </c>
      <c r="G56" s="181">
        <f>G57+G71</f>
        <v>0</v>
      </c>
      <c r="H56" s="181">
        <f>H57+H71</f>
        <v>0</v>
      </c>
      <c r="I56" s="180">
        <f t="shared" si="15"/>
        <v>0</v>
      </c>
      <c r="J56" s="181">
        <f aca="true" t="shared" si="17" ref="J56:P56">J57+J71</f>
        <v>0</v>
      </c>
      <c r="K56" s="181">
        <f t="shared" si="17"/>
        <v>0</v>
      </c>
      <c r="L56" s="181">
        <f t="shared" si="17"/>
        <v>0</v>
      </c>
      <c r="M56" s="181">
        <f t="shared" si="17"/>
        <v>0</v>
      </c>
      <c r="N56" s="181">
        <f t="shared" si="17"/>
        <v>0</v>
      </c>
      <c r="O56" s="182">
        <f t="shared" si="17"/>
        <v>0</v>
      </c>
      <c r="P56" s="183">
        <f t="shared" si="17"/>
        <v>0</v>
      </c>
    </row>
    <row r="57" spans="1:16" s="184" customFormat="1" ht="15" customHeight="1">
      <c r="A57" s="165" t="s">
        <v>75</v>
      </c>
      <c r="B57" s="166">
        <v>3100</v>
      </c>
      <c r="C57" s="152">
        <f t="shared" si="13"/>
        <v>0</v>
      </c>
      <c r="D57" s="152">
        <f t="shared" si="14"/>
        <v>0</v>
      </c>
      <c r="E57" s="152">
        <f>E58+E59+E62+E65+E69+E70</f>
        <v>0</v>
      </c>
      <c r="F57" s="152">
        <f>F58+F59+F62+F65+F69+F70</f>
        <v>0</v>
      </c>
      <c r="G57" s="152">
        <f>G58+G59+G62+G65+G69+G70</f>
        <v>0</v>
      </c>
      <c r="H57" s="152">
        <f>H58+H59+H62+H65+H69+H70</f>
        <v>0</v>
      </c>
      <c r="I57" s="152">
        <f t="shared" si="15"/>
        <v>0</v>
      </c>
      <c r="J57" s="152">
        <f aca="true" t="shared" si="18" ref="J57:P57">J58+J59+J62+J65+J69+J70</f>
        <v>0</v>
      </c>
      <c r="K57" s="152">
        <f t="shared" si="18"/>
        <v>0</v>
      </c>
      <c r="L57" s="152">
        <f t="shared" si="18"/>
        <v>0</v>
      </c>
      <c r="M57" s="152">
        <f t="shared" si="18"/>
        <v>0</v>
      </c>
      <c r="N57" s="152">
        <f t="shared" si="18"/>
        <v>0</v>
      </c>
      <c r="O57" s="153">
        <f t="shared" si="18"/>
        <v>0</v>
      </c>
      <c r="P57" s="154">
        <f t="shared" si="18"/>
        <v>0</v>
      </c>
    </row>
    <row r="58" spans="1:16" s="184" customFormat="1" ht="30">
      <c r="A58" s="144" t="s">
        <v>139</v>
      </c>
      <c r="B58" s="145">
        <v>3110</v>
      </c>
      <c r="C58" s="146">
        <f t="shared" si="13"/>
        <v>0</v>
      </c>
      <c r="D58" s="146">
        <f t="shared" si="14"/>
        <v>0</v>
      </c>
      <c r="E58" s="147"/>
      <c r="F58" s="147"/>
      <c r="G58" s="147"/>
      <c r="H58" s="147"/>
      <c r="I58" s="146">
        <f t="shared" si="15"/>
        <v>0</v>
      </c>
      <c r="J58" s="147"/>
      <c r="K58" s="147"/>
      <c r="L58" s="147"/>
      <c r="M58" s="147"/>
      <c r="N58" s="147"/>
      <c r="O58" s="148"/>
      <c r="P58" s="149"/>
    </row>
    <row r="59" spans="1:16" s="184" customFormat="1" ht="15" customHeight="1">
      <c r="A59" s="185" t="s">
        <v>140</v>
      </c>
      <c r="B59" s="139">
        <v>3120</v>
      </c>
      <c r="C59" s="140">
        <f t="shared" si="13"/>
        <v>0</v>
      </c>
      <c r="D59" s="140">
        <f t="shared" si="14"/>
        <v>0</v>
      </c>
      <c r="E59" s="186">
        <f>E60+E61</f>
        <v>0</v>
      </c>
      <c r="F59" s="186">
        <f>F60+F61</f>
        <v>0</v>
      </c>
      <c r="G59" s="186">
        <f>G60+G61</f>
        <v>0</v>
      </c>
      <c r="H59" s="186">
        <f>H60+H61</f>
        <v>0</v>
      </c>
      <c r="I59" s="140">
        <f t="shared" si="15"/>
        <v>0</v>
      </c>
      <c r="J59" s="186">
        <f aca="true" t="shared" si="19" ref="J59:P59">J60+J61</f>
        <v>0</v>
      </c>
      <c r="K59" s="186">
        <f t="shared" si="19"/>
        <v>0</v>
      </c>
      <c r="L59" s="186">
        <f t="shared" si="19"/>
        <v>0</v>
      </c>
      <c r="M59" s="186">
        <f t="shared" si="19"/>
        <v>0</v>
      </c>
      <c r="N59" s="186">
        <f t="shared" si="19"/>
        <v>0</v>
      </c>
      <c r="O59" s="187">
        <f t="shared" si="19"/>
        <v>0</v>
      </c>
      <c r="P59" s="188">
        <f t="shared" si="19"/>
        <v>0</v>
      </c>
    </row>
    <row r="60" spans="1:16" s="184" customFormat="1" ht="12.75" customHeight="1">
      <c r="A60" s="189" t="s">
        <v>141</v>
      </c>
      <c r="B60" s="190">
        <v>3121</v>
      </c>
      <c r="C60" s="124">
        <f t="shared" si="13"/>
        <v>0</v>
      </c>
      <c r="D60" s="124">
        <f t="shared" si="14"/>
        <v>0</v>
      </c>
      <c r="E60" s="125"/>
      <c r="F60" s="125"/>
      <c r="G60" s="125"/>
      <c r="H60" s="125"/>
      <c r="I60" s="124">
        <f t="shared" si="15"/>
        <v>0</v>
      </c>
      <c r="J60" s="125"/>
      <c r="K60" s="125"/>
      <c r="L60" s="125"/>
      <c r="M60" s="125"/>
      <c r="N60" s="125"/>
      <c r="O60" s="126"/>
      <c r="P60" s="127"/>
    </row>
    <row r="61" spans="1:16" s="184" customFormat="1" ht="12.75" customHeight="1">
      <c r="A61" s="189" t="s">
        <v>142</v>
      </c>
      <c r="B61" s="123">
        <v>3122</v>
      </c>
      <c r="C61" s="124">
        <f t="shared" si="13"/>
        <v>0</v>
      </c>
      <c r="D61" s="124">
        <f t="shared" si="14"/>
        <v>0</v>
      </c>
      <c r="E61" s="125"/>
      <c r="F61" s="125"/>
      <c r="G61" s="125"/>
      <c r="H61" s="125"/>
      <c r="I61" s="124">
        <f t="shared" si="15"/>
        <v>0</v>
      </c>
      <c r="J61" s="125"/>
      <c r="K61" s="125"/>
      <c r="L61" s="125"/>
      <c r="M61" s="125"/>
      <c r="N61" s="125"/>
      <c r="O61" s="126"/>
      <c r="P61" s="127"/>
    </row>
    <row r="62" spans="1:16" s="184" customFormat="1" ht="15">
      <c r="A62" s="191" t="s">
        <v>78</v>
      </c>
      <c r="B62" s="192">
        <v>3130</v>
      </c>
      <c r="C62" s="140">
        <f t="shared" si="13"/>
        <v>0</v>
      </c>
      <c r="D62" s="140">
        <f t="shared" si="14"/>
        <v>0</v>
      </c>
      <c r="E62" s="140">
        <f>E63+E64</f>
        <v>0</v>
      </c>
      <c r="F62" s="140">
        <f>F63+F64</f>
        <v>0</v>
      </c>
      <c r="G62" s="140">
        <f>G63+G64</f>
        <v>0</v>
      </c>
      <c r="H62" s="140">
        <f>H63+H64</f>
        <v>0</v>
      </c>
      <c r="I62" s="140">
        <f t="shared" si="15"/>
        <v>0</v>
      </c>
      <c r="J62" s="140">
        <f aca="true" t="shared" si="20" ref="J62:P62">J63+J64</f>
        <v>0</v>
      </c>
      <c r="K62" s="140">
        <f t="shared" si="20"/>
        <v>0</v>
      </c>
      <c r="L62" s="140">
        <f t="shared" si="20"/>
        <v>0</v>
      </c>
      <c r="M62" s="140">
        <f t="shared" si="20"/>
        <v>0</v>
      </c>
      <c r="N62" s="140">
        <f t="shared" si="20"/>
        <v>0</v>
      </c>
      <c r="O62" s="141">
        <f t="shared" si="20"/>
        <v>0</v>
      </c>
      <c r="P62" s="142">
        <f t="shared" si="20"/>
        <v>0</v>
      </c>
    </row>
    <row r="63" spans="1:16" s="184" customFormat="1" ht="12.75">
      <c r="A63" s="189" t="s">
        <v>143</v>
      </c>
      <c r="B63" s="190">
        <v>3131</v>
      </c>
      <c r="C63" s="124">
        <f t="shared" si="13"/>
        <v>0</v>
      </c>
      <c r="D63" s="124">
        <f t="shared" si="14"/>
        <v>0</v>
      </c>
      <c r="E63" s="125"/>
      <c r="F63" s="125"/>
      <c r="G63" s="125"/>
      <c r="H63" s="125"/>
      <c r="I63" s="124">
        <f t="shared" si="15"/>
        <v>0</v>
      </c>
      <c r="J63" s="125"/>
      <c r="K63" s="125"/>
      <c r="L63" s="125"/>
      <c r="M63" s="125"/>
      <c r="N63" s="125"/>
      <c r="O63" s="126"/>
      <c r="P63" s="127"/>
    </row>
    <row r="64" spans="1:16" s="184" customFormat="1" ht="12.75">
      <c r="A64" s="189" t="s">
        <v>144</v>
      </c>
      <c r="B64" s="190">
        <v>3132</v>
      </c>
      <c r="C64" s="124">
        <f t="shared" si="13"/>
        <v>0</v>
      </c>
      <c r="D64" s="124">
        <f t="shared" si="14"/>
        <v>0</v>
      </c>
      <c r="E64" s="125"/>
      <c r="F64" s="125"/>
      <c r="G64" s="125"/>
      <c r="H64" s="125"/>
      <c r="I64" s="124">
        <f t="shared" si="15"/>
        <v>0</v>
      </c>
      <c r="J64" s="125"/>
      <c r="K64" s="125"/>
      <c r="L64" s="125"/>
      <c r="M64" s="125"/>
      <c r="N64" s="125"/>
      <c r="O64" s="126"/>
      <c r="P64" s="127"/>
    </row>
    <row r="65" spans="1:16" ht="15" customHeight="1">
      <c r="A65" s="191" t="s">
        <v>145</v>
      </c>
      <c r="B65" s="192">
        <v>3140</v>
      </c>
      <c r="C65" s="140">
        <f t="shared" si="13"/>
        <v>0</v>
      </c>
      <c r="D65" s="140">
        <f t="shared" si="14"/>
        <v>0</v>
      </c>
      <c r="E65" s="186">
        <f>SUM(E66:E68)</f>
        <v>0</v>
      </c>
      <c r="F65" s="186">
        <f>SUM(F66:F68)</f>
        <v>0</v>
      </c>
      <c r="G65" s="186">
        <f>SUM(G66:G68)</f>
        <v>0</v>
      </c>
      <c r="H65" s="186">
        <f>SUM(H66:H68)</f>
        <v>0</v>
      </c>
      <c r="I65" s="140">
        <f t="shared" si="15"/>
        <v>0</v>
      </c>
      <c r="J65" s="186">
        <f aca="true" t="shared" si="21" ref="J65:P65">SUM(J66:J68)</f>
        <v>0</v>
      </c>
      <c r="K65" s="186">
        <f t="shared" si="21"/>
        <v>0</v>
      </c>
      <c r="L65" s="186">
        <f t="shared" si="21"/>
        <v>0</v>
      </c>
      <c r="M65" s="186">
        <f t="shared" si="21"/>
        <v>0</v>
      </c>
      <c r="N65" s="186">
        <f t="shared" si="21"/>
        <v>0</v>
      </c>
      <c r="O65" s="187">
        <f t="shared" si="21"/>
        <v>0</v>
      </c>
      <c r="P65" s="188">
        <f t="shared" si="21"/>
        <v>0</v>
      </c>
    </row>
    <row r="66" spans="1:16" ht="12.75" customHeight="1">
      <c r="A66" s="189" t="s">
        <v>146</v>
      </c>
      <c r="B66" s="190">
        <v>3141</v>
      </c>
      <c r="C66" s="124">
        <f t="shared" si="13"/>
        <v>0</v>
      </c>
      <c r="D66" s="124">
        <f t="shared" si="14"/>
        <v>0</v>
      </c>
      <c r="E66" s="125"/>
      <c r="F66" s="125"/>
      <c r="G66" s="125"/>
      <c r="H66" s="125"/>
      <c r="I66" s="124">
        <f t="shared" si="15"/>
        <v>0</v>
      </c>
      <c r="J66" s="125"/>
      <c r="K66" s="125"/>
      <c r="L66" s="125"/>
      <c r="M66" s="125"/>
      <c r="N66" s="125"/>
      <c r="O66" s="126"/>
      <c r="P66" s="127"/>
    </row>
    <row r="67" spans="1:16" ht="12.75" customHeight="1">
      <c r="A67" s="189" t="s">
        <v>147</v>
      </c>
      <c r="B67" s="190">
        <v>3142</v>
      </c>
      <c r="C67" s="124">
        <f t="shared" si="13"/>
        <v>0</v>
      </c>
      <c r="D67" s="124">
        <f t="shared" si="14"/>
        <v>0</v>
      </c>
      <c r="E67" s="125"/>
      <c r="F67" s="125"/>
      <c r="G67" s="125"/>
      <c r="H67" s="125"/>
      <c r="I67" s="124">
        <f t="shared" si="15"/>
        <v>0</v>
      </c>
      <c r="J67" s="125"/>
      <c r="K67" s="125"/>
      <c r="L67" s="125"/>
      <c r="M67" s="125"/>
      <c r="N67" s="125"/>
      <c r="O67" s="126"/>
      <c r="P67" s="127"/>
    </row>
    <row r="68" spans="1:16" ht="12.75" customHeight="1">
      <c r="A68" s="189" t="s">
        <v>148</v>
      </c>
      <c r="B68" s="190">
        <v>3143</v>
      </c>
      <c r="C68" s="124">
        <f t="shared" si="13"/>
        <v>0</v>
      </c>
      <c r="D68" s="124">
        <f t="shared" si="14"/>
        <v>0</v>
      </c>
      <c r="E68" s="125"/>
      <c r="F68" s="125"/>
      <c r="G68" s="125"/>
      <c r="H68" s="125"/>
      <c r="I68" s="124">
        <f t="shared" si="15"/>
        <v>0</v>
      </c>
      <c r="J68" s="125"/>
      <c r="K68" s="125"/>
      <c r="L68" s="125"/>
      <c r="M68" s="125"/>
      <c r="N68" s="125"/>
      <c r="O68" s="126"/>
      <c r="P68" s="127"/>
    </row>
    <row r="69" spans="1:16" ht="15" customHeight="1">
      <c r="A69" s="171" t="s">
        <v>149</v>
      </c>
      <c r="B69" s="172">
        <v>3150</v>
      </c>
      <c r="C69" s="146">
        <f t="shared" si="13"/>
        <v>0</v>
      </c>
      <c r="D69" s="146">
        <f t="shared" si="14"/>
        <v>0</v>
      </c>
      <c r="E69" s="147"/>
      <c r="F69" s="147"/>
      <c r="G69" s="147"/>
      <c r="H69" s="147"/>
      <c r="I69" s="146">
        <f t="shared" si="15"/>
        <v>0</v>
      </c>
      <c r="J69" s="147"/>
      <c r="K69" s="147"/>
      <c r="L69" s="147"/>
      <c r="M69" s="147"/>
      <c r="N69" s="147"/>
      <c r="O69" s="148"/>
      <c r="P69" s="149"/>
    </row>
    <row r="70" spans="1:16" ht="15" customHeight="1">
      <c r="A70" s="144" t="s">
        <v>150</v>
      </c>
      <c r="B70" s="145">
        <v>3160</v>
      </c>
      <c r="C70" s="146">
        <f t="shared" si="13"/>
        <v>0</v>
      </c>
      <c r="D70" s="146">
        <f t="shared" si="14"/>
        <v>0</v>
      </c>
      <c r="E70" s="147"/>
      <c r="F70" s="147"/>
      <c r="G70" s="147"/>
      <c r="H70" s="147"/>
      <c r="I70" s="146">
        <f t="shared" si="15"/>
        <v>0</v>
      </c>
      <c r="J70" s="147"/>
      <c r="K70" s="147"/>
      <c r="L70" s="147"/>
      <c r="M70" s="147"/>
      <c r="N70" s="147"/>
      <c r="O70" s="148"/>
      <c r="P70" s="149"/>
    </row>
    <row r="71" spans="1:16" ht="15" customHeight="1">
      <c r="A71" s="165" t="s">
        <v>151</v>
      </c>
      <c r="B71" s="166">
        <v>3200</v>
      </c>
      <c r="C71" s="152">
        <f t="shared" si="13"/>
        <v>0</v>
      </c>
      <c r="D71" s="152">
        <f t="shared" si="14"/>
        <v>0</v>
      </c>
      <c r="E71" s="167">
        <f>SUM(E72:E75)</f>
        <v>0</v>
      </c>
      <c r="F71" s="167">
        <f>SUM(F72:F75)</f>
        <v>0</v>
      </c>
      <c r="G71" s="167">
        <f>SUM(G72:G75)</f>
        <v>0</v>
      </c>
      <c r="H71" s="167">
        <f>SUM(H72:H75)</f>
        <v>0</v>
      </c>
      <c r="I71" s="152">
        <f t="shared" si="15"/>
        <v>0</v>
      </c>
      <c r="J71" s="167">
        <f aca="true" t="shared" si="22" ref="J71:P71">SUM(J72:J75)</f>
        <v>0</v>
      </c>
      <c r="K71" s="167">
        <f t="shared" si="22"/>
        <v>0</v>
      </c>
      <c r="L71" s="167">
        <f t="shared" si="22"/>
        <v>0</v>
      </c>
      <c r="M71" s="167">
        <f t="shared" si="22"/>
        <v>0</v>
      </c>
      <c r="N71" s="167">
        <f t="shared" si="22"/>
        <v>0</v>
      </c>
      <c r="O71" s="168">
        <f t="shared" si="22"/>
        <v>0</v>
      </c>
      <c r="P71" s="169">
        <f t="shared" si="22"/>
        <v>0</v>
      </c>
    </row>
    <row r="72" spans="1:16" ht="15" customHeight="1">
      <c r="A72" s="144" t="s">
        <v>152</v>
      </c>
      <c r="B72" s="145">
        <v>3210</v>
      </c>
      <c r="C72" s="156">
        <f t="shared" si="13"/>
        <v>0</v>
      </c>
      <c r="D72" s="156">
        <f t="shared" si="14"/>
        <v>0</v>
      </c>
      <c r="E72" s="193"/>
      <c r="F72" s="193"/>
      <c r="G72" s="193"/>
      <c r="H72" s="193"/>
      <c r="I72" s="156">
        <f t="shared" si="15"/>
        <v>0</v>
      </c>
      <c r="J72" s="193"/>
      <c r="K72" s="193"/>
      <c r="L72" s="193"/>
      <c r="M72" s="193"/>
      <c r="N72" s="193"/>
      <c r="O72" s="194"/>
      <c r="P72" s="195"/>
    </row>
    <row r="73" spans="1:16" ht="30" customHeight="1">
      <c r="A73" s="144" t="s">
        <v>153</v>
      </c>
      <c r="B73" s="145">
        <v>3220</v>
      </c>
      <c r="C73" s="156">
        <f t="shared" si="13"/>
        <v>0</v>
      </c>
      <c r="D73" s="156">
        <f t="shared" si="14"/>
        <v>0</v>
      </c>
      <c r="E73" s="157"/>
      <c r="F73" s="157"/>
      <c r="G73" s="157"/>
      <c r="H73" s="157"/>
      <c r="I73" s="156">
        <f t="shared" si="15"/>
        <v>0</v>
      </c>
      <c r="J73" s="157"/>
      <c r="K73" s="157"/>
      <c r="L73" s="157"/>
      <c r="M73" s="157"/>
      <c r="N73" s="157"/>
      <c r="O73" s="158"/>
      <c r="P73" s="159"/>
    </row>
    <row r="74" spans="1:16" ht="30" customHeight="1">
      <c r="A74" s="144" t="s">
        <v>154</v>
      </c>
      <c r="B74" s="145">
        <v>3230</v>
      </c>
      <c r="C74" s="156">
        <f t="shared" si="13"/>
        <v>0</v>
      </c>
      <c r="D74" s="156">
        <f t="shared" si="14"/>
        <v>0</v>
      </c>
      <c r="E74" s="157"/>
      <c r="F74" s="157"/>
      <c r="G74" s="157"/>
      <c r="H74" s="157"/>
      <c r="I74" s="156">
        <f t="shared" si="15"/>
        <v>0</v>
      </c>
      <c r="J74" s="157"/>
      <c r="K74" s="157"/>
      <c r="L74" s="157"/>
      <c r="M74" s="157"/>
      <c r="N74" s="157"/>
      <c r="O74" s="158"/>
      <c r="P74" s="159"/>
    </row>
    <row r="75" spans="1:16" ht="15" customHeight="1">
      <c r="A75" s="144" t="s">
        <v>155</v>
      </c>
      <c r="B75" s="145">
        <v>3240</v>
      </c>
      <c r="C75" s="156">
        <f t="shared" si="13"/>
        <v>0</v>
      </c>
      <c r="D75" s="156">
        <f t="shared" si="14"/>
        <v>0</v>
      </c>
      <c r="E75" s="157"/>
      <c r="F75" s="157"/>
      <c r="G75" s="157"/>
      <c r="H75" s="157"/>
      <c r="I75" s="156">
        <f t="shared" si="15"/>
        <v>0</v>
      </c>
      <c r="J75" s="157"/>
      <c r="K75" s="157"/>
      <c r="L75" s="157"/>
      <c r="M75" s="157"/>
      <c r="N75" s="157"/>
      <c r="O75" s="158"/>
      <c r="P75" s="159"/>
    </row>
    <row r="76" spans="1:16" ht="15" customHeight="1">
      <c r="A76" s="196" t="s">
        <v>156</v>
      </c>
      <c r="B76" s="192">
        <v>4110</v>
      </c>
      <c r="C76" s="140">
        <f t="shared" si="13"/>
        <v>0</v>
      </c>
      <c r="D76" s="140">
        <f t="shared" si="14"/>
        <v>0</v>
      </c>
      <c r="E76" s="186">
        <f>SUM(E77:E79)</f>
        <v>0</v>
      </c>
      <c r="F76" s="186">
        <f>SUM(F77:F79)</f>
        <v>0</v>
      </c>
      <c r="G76" s="186">
        <f>SUM(G77:G79)</f>
        <v>0</v>
      </c>
      <c r="H76" s="186">
        <f>SUM(H77:H79)</f>
        <v>0</v>
      </c>
      <c r="I76" s="140">
        <f t="shared" si="15"/>
        <v>0</v>
      </c>
      <c r="J76" s="186">
        <f aca="true" t="shared" si="23" ref="J76:P76">SUM(J77:J79)</f>
        <v>0</v>
      </c>
      <c r="K76" s="186">
        <f t="shared" si="23"/>
        <v>0</v>
      </c>
      <c r="L76" s="186">
        <f t="shared" si="23"/>
        <v>0</v>
      </c>
      <c r="M76" s="186">
        <f t="shared" si="23"/>
        <v>0</v>
      </c>
      <c r="N76" s="186">
        <f t="shared" si="23"/>
        <v>0</v>
      </c>
      <c r="O76" s="187">
        <f t="shared" si="23"/>
        <v>0</v>
      </c>
      <c r="P76" s="188">
        <f t="shared" si="23"/>
        <v>0</v>
      </c>
    </row>
    <row r="77" spans="1:16" ht="12.75" customHeight="1">
      <c r="A77" s="197" t="s">
        <v>157</v>
      </c>
      <c r="B77" s="123">
        <v>4111</v>
      </c>
      <c r="C77" s="124">
        <f t="shared" si="13"/>
        <v>0</v>
      </c>
      <c r="D77" s="124">
        <f t="shared" si="14"/>
        <v>0</v>
      </c>
      <c r="E77" s="125"/>
      <c r="F77" s="125"/>
      <c r="G77" s="125"/>
      <c r="H77" s="125"/>
      <c r="I77" s="124">
        <f t="shared" si="15"/>
        <v>0</v>
      </c>
      <c r="J77" s="125"/>
      <c r="K77" s="125"/>
      <c r="L77" s="125"/>
      <c r="M77" s="125"/>
      <c r="N77" s="125"/>
      <c r="O77" s="126"/>
      <c r="P77" s="127"/>
    </row>
    <row r="78" spans="1:16" ht="12.75" customHeight="1">
      <c r="A78" s="197" t="s">
        <v>158</v>
      </c>
      <c r="B78" s="123">
        <v>4112</v>
      </c>
      <c r="C78" s="124">
        <f t="shared" si="13"/>
        <v>0</v>
      </c>
      <c r="D78" s="124">
        <f t="shared" si="14"/>
        <v>0</v>
      </c>
      <c r="E78" s="125"/>
      <c r="F78" s="125"/>
      <c r="G78" s="125"/>
      <c r="H78" s="125"/>
      <c r="I78" s="124">
        <f t="shared" si="15"/>
        <v>0</v>
      </c>
      <c r="J78" s="125"/>
      <c r="K78" s="125"/>
      <c r="L78" s="125"/>
      <c r="M78" s="125"/>
      <c r="N78" s="125"/>
      <c r="O78" s="126"/>
      <c r="P78" s="127"/>
    </row>
    <row r="79" spans="1:16" ht="25.5" customHeight="1">
      <c r="A79" s="197" t="s">
        <v>159</v>
      </c>
      <c r="B79" s="123">
        <v>4113</v>
      </c>
      <c r="C79" s="124">
        <f t="shared" si="13"/>
        <v>0</v>
      </c>
      <c r="D79" s="124">
        <f t="shared" si="14"/>
        <v>0</v>
      </c>
      <c r="E79" s="125"/>
      <c r="F79" s="125"/>
      <c r="G79" s="125"/>
      <c r="H79" s="125"/>
      <c r="I79" s="124">
        <f t="shared" si="15"/>
        <v>0</v>
      </c>
      <c r="J79" s="125"/>
      <c r="K79" s="125"/>
      <c r="L79" s="125"/>
      <c r="M79" s="125"/>
      <c r="N79" s="125"/>
      <c r="O79" s="126"/>
      <c r="P79" s="127"/>
    </row>
    <row r="80" spans="1:16" ht="15" customHeight="1">
      <c r="A80" s="144" t="s">
        <v>160</v>
      </c>
      <c r="B80" s="172">
        <v>4210</v>
      </c>
      <c r="C80" s="146">
        <f t="shared" si="13"/>
        <v>0</v>
      </c>
      <c r="D80" s="146">
        <f t="shared" si="14"/>
        <v>0</v>
      </c>
      <c r="E80" s="147"/>
      <c r="F80" s="147"/>
      <c r="G80" s="147"/>
      <c r="H80" s="147"/>
      <c r="I80" s="146">
        <f t="shared" si="15"/>
        <v>0</v>
      </c>
      <c r="J80" s="147"/>
      <c r="K80" s="147"/>
      <c r="L80" s="147"/>
      <c r="M80" s="147"/>
      <c r="N80" s="147"/>
      <c r="O80" s="148"/>
      <c r="P80" s="149"/>
    </row>
    <row r="81" spans="1:16" ht="15" thickBot="1">
      <c r="A81" s="198" t="s">
        <v>161</v>
      </c>
      <c r="B81" s="199">
        <v>9000</v>
      </c>
      <c r="C81" s="200">
        <f t="shared" si="13"/>
        <v>0</v>
      </c>
      <c r="D81" s="200">
        <f t="shared" si="14"/>
        <v>0</v>
      </c>
      <c r="E81" s="201"/>
      <c r="F81" s="201"/>
      <c r="G81" s="201"/>
      <c r="H81" s="201"/>
      <c r="I81" s="200">
        <f t="shared" si="15"/>
        <v>0</v>
      </c>
      <c r="J81" s="201"/>
      <c r="K81" s="201"/>
      <c r="L81" s="201"/>
      <c r="M81" s="201"/>
      <c r="N81" s="201"/>
      <c r="O81" s="202"/>
      <c r="P81" s="203"/>
    </row>
    <row r="82" spans="1:16" ht="15" customHeight="1">
      <c r="A82" s="204"/>
      <c r="B82" s="205"/>
      <c r="C82" s="206"/>
      <c r="D82" s="206"/>
      <c r="E82" s="207"/>
      <c r="F82" s="207"/>
      <c r="G82" s="207"/>
      <c r="H82" s="207"/>
      <c r="I82" s="206"/>
      <c r="J82" s="207"/>
      <c r="K82" s="207"/>
      <c r="L82" s="207"/>
      <c r="M82" s="207"/>
      <c r="N82" s="207"/>
      <c r="O82" s="207"/>
      <c r="P82" s="207"/>
    </row>
    <row r="83" spans="1:16" ht="42.75" customHeight="1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9"/>
    </row>
    <row r="84" spans="1:16" ht="15" customHeight="1">
      <c r="A84" s="210" t="s">
        <v>162</v>
      </c>
      <c r="B84" s="211"/>
      <c r="C84" s="212"/>
      <c r="D84" s="213"/>
      <c r="E84" s="214"/>
      <c r="F84" s="214"/>
      <c r="G84" s="215"/>
      <c r="H84" s="215"/>
      <c r="I84" s="215"/>
      <c r="J84" s="216" t="s">
        <v>81</v>
      </c>
      <c r="K84" s="215"/>
      <c r="L84" s="217"/>
      <c r="M84" s="217"/>
      <c r="N84" s="218"/>
      <c r="O84" s="218"/>
      <c r="P84" s="218"/>
    </row>
    <row r="85" spans="1:16" ht="15" customHeight="1">
      <c r="A85" s="219"/>
      <c r="B85" s="220"/>
      <c r="C85" s="221"/>
      <c r="D85" s="221"/>
      <c r="E85" s="312" t="s">
        <v>163</v>
      </c>
      <c r="F85" s="312"/>
      <c r="G85" s="87"/>
      <c r="H85" s="87"/>
      <c r="I85" s="88"/>
      <c r="J85" s="222" t="s">
        <v>83</v>
      </c>
      <c r="K85" s="223"/>
      <c r="L85" s="224"/>
      <c r="M85" s="224"/>
      <c r="N85" s="225"/>
      <c r="O85" s="225"/>
      <c r="P85" s="225"/>
    </row>
    <row r="86" spans="1:16" ht="30">
      <c r="A86" s="226" t="s">
        <v>164</v>
      </c>
      <c r="B86" s="211"/>
      <c r="C86" s="211"/>
      <c r="D86" s="211"/>
      <c r="E86" s="214"/>
      <c r="F86" s="214"/>
      <c r="G86" s="215"/>
      <c r="H86" s="215"/>
      <c r="I86" s="215"/>
      <c r="J86" s="216" t="s">
        <v>85</v>
      </c>
      <c r="K86" s="215"/>
      <c r="L86" s="217"/>
      <c r="M86" s="217"/>
      <c r="N86" s="218"/>
      <c r="O86" s="218"/>
      <c r="P86" s="218"/>
    </row>
    <row r="87" spans="1:16" ht="15" customHeight="1">
      <c r="A87" s="227">
        <v>42748</v>
      </c>
      <c r="B87" s="220"/>
      <c r="C87" s="220"/>
      <c r="D87" s="220"/>
      <c r="E87" s="312" t="s">
        <v>163</v>
      </c>
      <c r="F87" s="312"/>
      <c r="G87" s="87"/>
      <c r="H87" s="87"/>
      <c r="I87" s="88"/>
      <c r="J87" s="222" t="s">
        <v>83</v>
      </c>
      <c r="K87" s="223"/>
      <c r="L87" s="224"/>
      <c r="M87" s="224"/>
      <c r="N87" s="225"/>
      <c r="O87" s="225"/>
      <c r="P87" s="225"/>
    </row>
    <row r="88" spans="1:16" ht="15">
      <c r="A88" s="228" t="s">
        <v>165</v>
      </c>
      <c r="B88" s="229"/>
      <c r="C88" s="220"/>
      <c r="D88" s="220"/>
      <c r="E88" s="22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</row>
    <row r="89" spans="1:16" ht="15">
      <c r="A89" s="210" t="s">
        <v>166</v>
      </c>
      <c r="B89" s="230"/>
      <c r="C89" s="231"/>
      <c r="D89" s="232"/>
      <c r="E89" s="232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18"/>
    </row>
    <row r="90" spans="1:16" ht="15">
      <c r="A90" s="210"/>
      <c r="B90" s="230"/>
      <c r="C90" s="231"/>
      <c r="D90" s="232"/>
      <c r="E90" s="232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18"/>
    </row>
    <row r="91" spans="1:16" ht="15">
      <c r="A91" s="210"/>
      <c r="B91" s="230"/>
      <c r="C91" s="231"/>
      <c r="D91" s="232"/>
      <c r="E91" s="232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18"/>
    </row>
    <row r="92" s="235" customFormat="1" ht="11.25" customHeight="1">
      <c r="A92" s="234" t="s">
        <v>167</v>
      </c>
    </row>
    <row r="93" s="235" customFormat="1" ht="11.25" customHeight="1">
      <c r="A93" s="234" t="s">
        <v>168</v>
      </c>
    </row>
    <row r="94" s="235" customFormat="1" ht="11.25" customHeight="1">
      <c r="A94" s="234" t="s">
        <v>169</v>
      </c>
    </row>
    <row r="95" s="235" customFormat="1" ht="11.25" customHeight="1">
      <c r="A95" s="234" t="s">
        <v>170</v>
      </c>
    </row>
    <row r="96" spans="1:13" ht="11.25" customHeight="1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1"/>
      <c r="L96" s="111"/>
      <c r="M96" s="111"/>
    </row>
    <row r="97" spans="1:13" ht="11.25" customHeight="1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1"/>
      <c r="L97" s="111"/>
      <c r="M97" s="111"/>
    </row>
    <row r="98" spans="1:13" ht="11.25" customHeight="1">
      <c r="A98" s="109"/>
      <c r="B98" s="110"/>
      <c r="C98" s="110"/>
      <c r="D98" s="110"/>
      <c r="E98" s="110"/>
      <c r="F98" s="110"/>
      <c r="G98" s="110"/>
      <c r="H98" s="110"/>
      <c r="I98" s="110"/>
      <c r="J98" s="110"/>
      <c r="K98" s="111"/>
      <c r="L98" s="111"/>
      <c r="M98" s="111"/>
    </row>
    <row r="99" spans="1:13" ht="11.25" customHeight="1">
      <c r="A99" s="109"/>
      <c r="B99" s="110"/>
      <c r="C99" s="110"/>
      <c r="D99" s="110"/>
      <c r="E99" s="110"/>
      <c r="F99" s="110"/>
      <c r="G99" s="110"/>
      <c r="H99" s="110"/>
      <c r="I99" s="110"/>
      <c r="J99" s="110"/>
      <c r="K99" s="111"/>
      <c r="L99" s="111"/>
      <c r="M99" s="111"/>
    </row>
    <row r="100" spans="1:13" ht="11.25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1"/>
      <c r="L100" s="111"/>
      <c r="M100" s="111"/>
    </row>
    <row r="101" spans="1:13" ht="11.25" customHeight="1">
      <c r="A101" s="109"/>
      <c r="B101" s="110"/>
      <c r="C101" s="110"/>
      <c r="D101" s="110"/>
      <c r="E101" s="110"/>
      <c r="F101" s="110"/>
      <c r="G101" s="110"/>
      <c r="H101" s="110"/>
      <c r="I101" s="110"/>
      <c r="J101" s="110"/>
      <c r="K101" s="111"/>
      <c r="L101" s="111"/>
      <c r="M101" s="111"/>
    </row>
    <row r="102" spans="1:13" ht="11.25" customHeight="1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1"/>
      <c r="L102" s="111"/>
      <c r="M102" s="111"/>
    </row>
    <row r="103" spans="1:13" ht="11.25" customHeight="1">
      <c r="A103" s="109"/>
      <c r="B103" s="110"/>
      <c r="C103" s="110"/>
      <c r="D103" s="110"/>
      <c r="E103" s="110"/>
      <c r="F103" s="110"/>
      <c r="G103" s="110"/>
      <c r="H103" s="110"/>
      <c r="I103" s="110"/>
      <c r="J103" s="110"/>
      <c r="K103" s="111"/>
      <c r="L103" s="111"/>
      <c r="M103" s="111"/>
    </row>
    <row r="104" spans="1:13" ht="11.25" customHeight="1">
      <c r="A104" s="109"/>
      <c r="B104" s="110"/>
      <c r="C104" s="110"/>
      <c r="D104" s="110"/>
      <c r="E104" s="110"/>
      <c r="F104" s="110"/>
      <c r="G104" s="110"/>
      <c r="H104" s="110"/>
      <c r="I104" s="110"/>
      <c r="J104" s="110"/>
      <c r="K104" s="111"/>
      <c r="L104" s="111"/>
      <c r="M104" s="111"/>
    </row>
    <row r="105" spans="1:13" ht="11.25" customHeight="1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1"/>
      <c r="L105" s="111"/>
      <c r="M105" s="111"/>
    </row>
    <row r="106" spans="1:13" ht="11.25" customHeight="1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1"/>
      <c r="L106" s="111"/>
      <c r="M106" s="111"/>
    </row>
    <row r="107" spans="1:13" ht="11.25" customHeight="1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1"/>
      <c r="L107" s="111"/>
      <c r="M107" s="111"/>
    </row>
    <row r="108" spans="1:13" ht="11.25" customHeight="1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1"/>
      <c r="L108" s="111"/>
      <c r="M108" s="111"/>
    </row>
    <row r="109" spans="1:13" ht="11.25" customHeight="1">
      <c r="A109" s="109"/>
      <c r="B109" s="110"/>
      <c r="C109" s="110"/>
      <c r="D109" s="110"/>
      <c r="E109" s="110"/>
      <c r="F109" s="110"/>
      <c r="G109" s="110"/>
      <c r="H109" s="110"/>
      <c r="I109" s="110"/>
      <c r="J109" s="110"/>
      <c r="K109" s="111"/>
      <c r="L109" s="111"/>
      <c r="M109" s="111"/>
    </row>
    <row r="110" spans="1:13" ht="11.25" customHeight="1">
      <c r="A110" s="10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1"/>
      <c r="L110" s="111"/>
      <c r="M110" s="111"/>
    </row>
    <row r="111" spans="1:13" ht="11.25" customHeight="1">
      <c r="A111" s="109"/>
      <c r="B111" s="110"/>
      <c r="C111" s="110"/>
      <c r="D111" s="110"/>
      <c r="E111" s="110"/>
      <c r="F111" s="110"/>
      <c r="G111" s="110"/>
      <c r="H111" s="110"/>
      <c r="I111" s="110"/>
      <c r="J111" s="110"/>
      <c r="K111" s="111"/>
      <c r="L111" s="111"/>
      <c r="M111" s="111"/>
    </row>
    <row r="112" spans="1:13" ht="11.25" customHeight="1">
      <c r="A112" s="109"/>
      <c r="B112" s="110"/>
      <c r="C112" s="110"/>
      <c r="D112" s="110"/>
      <c r="E112" s="110"/>
      <c r="F112" s="110"/>
      <c r="G112" s="110"/>
      <c r="H112" s="110"/>
      <c r="I112" s="110"/>
      <c r="J112" s="110"/>
      <c r="K112" s="111"/>
      <c r="L112" s="111"/>
      <c r="M112" s="111"/>
    </row>
    <row r="113" spans="1:13" ht="11.25" customHeight="1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  <c r="L113" s="111"/>
      <c r="M113" s="111"/>
    </row>
    <row r="114" spans="1:13" ht="11.2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  <c r="L114" s="111"/>
      <c r="M114" s="111"/>
    </row>
    <row r="115" spans="1:13" ht="11.25" customHeight="1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1"/>
      <c r="L115" s="111"/>
      <c r="M115" s="111"/>
    </row>
    <row r="116" spans="1:13" ht="11.25" customHeight="1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1"/>
      <c r="L116" s="111"/>
      <c r="M116" s="111"/>
    </row>
    <row r="117" spans="1:13" ht="11.25" customHeight="1">
      <c r="A117" s="109"/>
      <c r="B117" s="110"/>
      <c r="C117" s="110"/>
      <c r="D117" s="110"/>
      <c r="E117" s="110"/>
      <c r="F117" s="110"/>
      <c r="G117" s="110"/>
      <c r="H117" s="110"/>
      <c r="I117" s="110"/>
      <c r="J117" s="110"/>
      <c r="K117" s="111"/>
      <c r="L117" s="111"/>
      <c r="M117" s="111"/>
    </row>
    <row r="118" spans="1:13" ht="11.25" customHeight="1">
      <c r="A118" s="10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1"/>
      <c r="L118" s="111"/>
      <c r="M118" s="111"/>
    </row>
    <row r="119" spans="1:13" ht="11.25" customHeight="1">
      <c r="A119" s="109"/>
      <c r="B119" s="110"/>
      <c r="C119" s="110"/>
      <c r="D119" s="110"/>
      <c r="E119" s="110"/>
      <c r="F119" s="110"/>
      <c r="G119" s="110"/>
      <c r="H119" s="110"/>
      <c r="I119" s="110"/>
      <c r="J119" s="110"/>
      <c r="K119" s="111"/>
      <c r="L119" s="111"/>
      <c r="M119" s="111"/>
    </row>
    <row r="120" spans="1:13" ht="11.25" customHeight="1">
      <c r="A120" s="10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1"/>
      <c r="L120" s="111"/>
      <c r="M120" s="111"/>
    </row>
    <row r="121" spans="1:13" ht="11.25" customHeight="1">
      <c r="A121" s="109"/>
      <c r="B121" s="110"/>
      <c r="C121" s="110"/>
      <c r="D121" s="110"/>
      <c r="E121" s="110"/>
      <c r="F121" s="110"/>
      <c r="G121" s="110"/>
      <c r="H121" s="110"/>
      <c r="I121" s="110"/>
      <c r="J121" s="110"/>
      <c r="K121" s="111"/>
      <c r="L121" s="111"/>
      <c r="M121" s="111"/>
    </row>
    <row r="122" spans="1:13" ht="11.25" customHeight="1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1"/>
      <c r="L122" s="111"/>
      <c r="M122" s="111"/>
    </row>
    <row r="123" spans="1:13" ht="11.25" customHeight="1">
      <c r="A123" s="109"/>
      <c r="B123" s="110"/>
      <c r="C123" s="110"/>
      <c r="D123" s="110"/>
      <c r="E123" s="110"/>
      <c r="F123" s="110"/>
      <c r="G123" s="110"/>
      <c r="H123" s="110"/>
      <c r="I123" s="110"/>
      <c r="J123" s="110"/>
      <c r="K123" s="111"/>
      <c r="L123" s="111"/>
      <c r="M123" s="111"/>
    </row>
    <row r="124" spans="1:13" ht="11.25" customHeight="1">
      <c r="A124" s="109"/>
      <c r="B124" s="110"/>
      <c r="C124" s="110"/>
      <c r="D124" s="110"/>
      <c r="E124" s="110"/>
      <c r="F124" s="110"/>
      <c r="G124" s="110"/>
      <c r="H124" s="110"/>
      <c r="I124" s="110"/>
      <c r="J124" s="110"/>
      <c r="K124" s="111"/>
      <c r="L124" s="111"/>
      <c r="M124" s="111"/>
    </row>
    <row r="125" spans="1:13" ht="11.25" customHeight="1">
      <c r="A125" s="109"/>
      <c r="B125" s="110"/>
      <c r="C125" s="110"/>
      <c r="D125" s="110"/>
      <c r="E125" s="110"/>
      <c r="F125" s="110"/>
      <c r="G125" s="110"/>
      <c r="H125" s="110"/>
      <c r="I125" s="110"/>
      <c r="J125" s="110"/>
      <c r="K125" s="111"/>
      <c r="L125" s="111"/>
      <c r="M125" s="111"/>
    </row>
    <row r="126" spans="1:13" ht="11.25" customHeight="1">
      <c r="A126" s="109"/>
      <c r="B126" s="110"/>
      <c r="C126" s="110"/>
      <c r="D126" s="110"/>
      <c r="E126" s="110"/>
      <c r="F126" s="110"/>
      <c r="G126" s="110"/>
      <c r="H126" s="110"/>
      <c r="I126" s="110"/>
      <c r="J126" s="110"/>
      <c r="K126" s="111"/>
      <c r="L126" s="111"/>
      <c r="M126" s="111"/>
    </row>
    <row r="127" spans="1:13" ht="11.25" customHeight="1">
      <c r="A127" s="109"/>
      <c r="B127" s="110"/>
      <c r="C127" s="110"/>
      <c r="D127" s="110"/>
      <c r="E127" s="110"/>
      <c r="F127" s="110"/>
      <c r="G127" s="110"/>
      <c r="H127" s="110"/>
      <c r="I127" s="110"/>
      <c r="J127" s="110"/>
      <c r="K127" s="111"/>
      <c r="L127" s="111"/>
      <c r="M127" s="111"/>
    </row>
    <row r="128" spans="1:13" ht="11.25" customHeight="1">
      <c r="A128" s="109"/>
      <c r="B128" s="110"/>
      <c r="C128" s="110"/>
      <c r="D128" s="110"/>
      <c r="E128" s="110"/>
      <c r="F128" s="110"/>
      <c r="G128" s="110"/>
      <c r="H128" s="110"/>
      <c r="I128" s="110"/>
      <c r="J128" s="110"/>
      <c r="K128" s="111"/>
      <c r="L128" s="111"/>
      <c r="M128" s="111"/>
    </row>
    <row r="129" spans="1:13" ht="11.25" customHeight="1">
      <c r="A129" s="109"/>
      <c r="B129" s="110"/>
      <c r="C129" s="110"/>
      <c r="D129" s="110"/>
      <c r="E129" s="110"/>
      <c r="F129" s="110"/>
      <c r="G129" s="110"/>
      <c r="H129" s="110"/>
      <c r="I129" s="110"/>
      <c r="J129" s="110"/>
      <c r="K129" s="111"/>
      <c r="L129" s="111"/>
      <c r="M129" s="111"/>
    </row>
    <row r="130" spans="1:13" ht="11.25" customHeight="1">
      <c r="A130" s="109"/>
      <c r="B130" s="110"/>
      <c r="C130" s="110"/>
      <c r="D130" s="110"/>
      <c r="E130" s="110"/>
      <c r="F130" s="110"/>
      <c r="G130" s="110"/>
      <c r="H130" s="110"/>
      <c r="I130" s="110"/>
      <c r="J130" s="110"/>
      <c r="K130" s="111"/>
      <c r="L130" s="111"/>
      <c r="M130" s="111"/>
    </row>
    <row r="131" spans="1:13" ht="11.25" customHeight="1">
      <c r="A131" s="109"/>
      <c r="B131" s="110"/>
      <c r="C131" s="110"/>
      <c r="D131" s="110"/>
      <c r="E131" s="110"/>
      <c r="F131" s="110"/>
      <c r="G131" s="110"/>
      <c r="H131" s="110"/>
      <c r="I131" s="110"/>
      <c r="J131" s="110"/>
      <c r="K131" s="111"/>
      <c r="L131" s="111"/>
      <c r="M131" s="111"/>
    </row>
    <row r="132" spans="1:13" ht="11.25" customHeight="1">
      <c r="A132" s="109"/>
      <c r="B132" s="110"/>
      <c r="C132" s="110"/>
      <c r="D132" s="110"/>
      <c r="E132" s="110"/>
      <c r="F132" s="110"/>
      <c r="G132" s="110"/>
      <c r="H132" s="110"/>
      <c r="I132" s="110"/>
      <c r="J132" s="110"/>
      <c r="K132" s="111"/>
      <c r="L132" s="111"/>
      <c r="M132" s="111"/>
    </row>
    <row r="133" spans="1:13" ht="11.25" customHeight="1">
      <c r="A133" s="109"/>
      <c r="B133" s="110"/>
      <c r="C133" s="110"/>
      <c r="D133" s="110"/>
      <c r="E133" s="110"/>
      <c r="F133" s="110"/>
      <c r="G133" s="110"/>
      <c r="H133" s="110"/>
      <c r="I133" s="110"/>
      <c r="J133" s="110"/>
      <c r="K133" s="111"/>
      <c r="L133" s="111"/>
      <c r="M133" s="111"/>
    </row>
    <row r="134" spans="1:13" ht="11.25" customHeight="1">
      <c r="A134" s="109"/>
      <c r="B134" s="110"/>
      <c r="C134" s="110"/>
      <c r="D134" s="110"/>
      <c r="E134" s="110"/>
      <c r="F134" s="110"/>
      <c r="G134" s="110"/>
      <c r="H134" s="110"/>
      <c r="I134" s="110"/>
      <c r="J134" s="110"/>
      <c r="K134" s="111"/>
      <c r="L134" s="111"/>
      <c r="M134" s="111"/>
    </row>
    <row r="135" spans="1:13" ht="11.25" customHeight="1">
      <c r="A135" s="109"/>
      <c r="B135" s="110"/>
      <c r="C135" s="110"/>
      <c r="D135" s="110"/>
      <c r="E135" s="110"/>
      <c r="F135" s="110"/>
      <c r="G135" s="110"/>
      <c r="H135" s="110"/>
      <c r="I135" s="110"/>
      <c r="J135" s="110"/>
      <c r="K135" s="111"/>
      <c r="L135" s="111"/>
      <c r="M135" s="111"/>
    </row>
    <row r="136" spans="1:13" ht="11.25" customHeight="1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111"/>
      <c r="M136" s="111"/>
    </row>
    <row r="137" spans="1:13" ht="11.25" customHeight="1">
      <c r="A137" s="109"/>
      <c r="B137" s="110"/>
      <c r="C137" s="110"/>
      <c r="D137" s="110"/>
      <c r="E137" s="110"/>
      <c r="F137" s="110"/>
      <c r="G137" s="110"/>
      <c r="H137" s="110"/>
      <c r="I137" s="110"/>
      <c r="J137" s="110"/>
      <c r="K137" s="111"/>
      <c r="L137" s="111"/>
      <c r="M137" s="111"/>
    </row>
    <row r="138" spans="1:13" ht="11.25" customHeight="1">
      <c r="A138" s="109"/>
      <c r="B138" s="110"/>
      <c r="C138" s="110"/>
      <c r="D138" s="110"/>
      <c r="E138" s="110"/>
      <c r="F138" s="110"/>
      <c r="G138" s="110"/>
      <c r="H138" s="110"/>
      <c r="I138" s="110"/>
      <c r="J138" s="110"/>
      <c r="K138" s="111"/>
      <c r="L138" s="111"/>
      <c r="M138" s="111"/>
    </row>
    <row r="139" spans="1:13" ht="11.25" customHeight="1">
      <c r="A139" s="109"/>
      <c r="B139" s="110"/>
      <c r="C139" s="110"/>
      <c r="D139" s="110"/>
      <c r="E139" s="110"/>
      <c r="F139" s="110"/>
      <c r="G139" s="110"/>
      <c r="H139" s="110"/>
      <c r="I139" s="110"/>
      <c r="J139" s="110"/>
      <c r="K139" s="111"/>
      <c r="L139" s="111"/>
      <c r="M139" s="111"/>
    </row>
    <row r="140" spans="1:13" ht="11.25" customHeight="1">
      <c r="A140" s="109"/>
      <c r="B140" s="110"/>
      <c r="C140" s="110"/>
      <c r="D140" s="110"/>
      <c r="E140" s="110"/>
      <c r="F140" s="110"/>
      <c r="G140" s="110"/>
      <c r="H140" s="110"/>
      <c r="I140" s="110"/>
      <c r="J140" s="110"/>
      <c r="K140" s="111"/>
      <c r="L140" s="111"/>
      <c r="M140" s="111"/>
    </row>
    <row r="141" spans="1:13" ht="11.25" customHeight="1">
      <c r="A141" s="109"/>
      <c r="B141" s="110"/>
      <c r="C141" s="110"/>
      <c r="D141" s="110"/>
      <c r="E141" s="110"/>
      <c r="F141" s="110"/>
      <c r="G141" s="110"/>
      <c r="H141" s="110"/>
      <c r="I141" s="110"/>
      <c r="J141" s="110"/>
      <c r="K141" s="111"/>
      <c r="L141" s="111"/>
      <c r="M141" s="111"/>
    </row>
    <row r="142" spans="1:13" ht="11.25" customHeight="1">
      <c r="A142" s="109"/>
      <c r="B142" s="110"/>
      <c r="C142" s="110"/>
      <c r="D142" s="110"/>
      <c r="E142" s="110"/>
      <c r="F142" s="110"/>
      <c r="G142" s="110"/>
      <c r="H142" s="110"/>
      <c r="I142" s="110"/>
      <c r="J142" s="110"/>
      <c r="K142" s="111"/>
      <c r="L142" s="111"/>
      <c r="M142" s="111"/>
    </row>
    <row r="143" spans="1:13" ht="11.25" customHeight="1">
      <c r="A143" s="109"/>
      <c r="B143" s="110"/>
      <c r="C143" s="110"/>
      <c r="D143" s="110"/>
      <c r="E143" s="110"/>
      <c r="F143" s="110"/>
      <c r="G143" s="110"/>
      <c r="H143" s="110"/>
      <c r="I143" s="110"/>
      <c r="J143" s="110"/>
      <c r="K143" s="111"/>
      <c r="L143" s="111"/>
      <c r="M143" s="111"/>
    </row>
    <row r="144" spans="1:13" ht="11.25" customHeight="1">
      <c r="A144" s="109"/>
      <c r="B144" s="110"/>
      <c r="C144" s="110"/>
      <c r="D144" s="110"/>
      <c r="E144" s="110"/>
      <c r="F144" s="110"/>
      <c r="G144" s="110"/>
      <c r="H144" s="110"/>
      <c r="I144" s="110"/>
      <c r="J144" s="110"/>
      <c r="K144" s="111"/>
      <c r="L144" s="111"/>
      <c r="M144" s="111"/>
    </row>
    <row r="145" spans="1:13" ht="12.75">
      <c r="A145" s="109"/>
      <c r="B145" s="110"/>
      <c r="C145" s="110"/>
      <c r="D145" s="110"/>
      <c r="E145" s="110"/>
      <c r="F145" s="110"/>
      <c r="G145" s="110"/>
      <c r="H145" s="110"/>
      <c r="I145" s="110"/>
      <c r="J145" s="110"/>
      <c r="K145" s="111"/>
      <c r="L145" s="111"/>
      <c r="M145" s="111"/>
    </row>
    <row r="146" spans="1:13" ht="12.75">
      <c r="A146" s="109"/>
      <c r="B146" s="110"/>
      <c r="C146" s="110"/>
      <c r="D146" s="110"/>
      <c r="E146" s="110"/>
      <c r="F146" s="110"/>
      <c r="G146" s="110"/>
      <c r="H146" s="110"/>
      <c r="I146" s="110"/>
      <c r="J146" s="110"/>
      <c r="K146" s="111"/>
      <c r="L146" s="111"/>
      <c r="M146" s="111"/>
    </row>
    <row r="147" spans="1:13" ht="12.75">
      <c r="A147" s="109"/>
      <c r="B147" s="110"/>
      <c r="C147" s="110"/>
      <c r="D147" s="110"/>
      <c r="E147" s="110"/>
      <c r="F147" s="110"/>
      <c r="G147" s="110"/>
      <c r="H147" s="110"/>
      <c r="I147" s="110"/>
      <c r="J147" s="110"/>
      <c r="K147" s="111"/>
      <c r="L147" s="111"/>
      <c r="M147" s="111"/>
    </row>
    <row r="148" spans="1:13" ht="12.75">
      <c r="A148" s="109"/>
      <c r="B148" s="110"/>
      <c r="C148" s="110"/>
      <c r="D148" s="110"/>
      <c r="E148" s="110"/>
      <c r="F148" s="110"/>
      <c r="G148" s="110"/>
      <c r="H148" s="110"/>
      <c r="I148" s="110"/>
      <c r="J148" s="110"/>
      <c r="K148" s="111"/>
      <c r="L148" s="111"/>
      <c r="M148" s="111"/>
    </row>
    <row r="149" spans="1:13" ht="12.75">
      <c r="A149" s="109"/>
      <c r="B149" s="110"/>
      <c r="C149" s="110"/>
      <c r="D149" s="110"/>
      <c r="E149" s="110"/>
      <c r="F149" s="110"/>
      <c r="G149" s="110"/>
      <c r="H149" s="110"/>
      <c r="I149" s="110"/>
      <c r="J149" s="110"/>
      <c r="K149" s="111"/>
      <c r="L149" s="111"/>
      <c r="M149" s="111"/>
    </row>
    <row r="150" spans="1:13" ht="12.75">
      <c r="A150" s="109"/>
      <c r="B150" s="110"/>
      <c r="C150" s="110"/>
      <c r="D150" s="110"/>
      <c r="E150" s="110"/>
      <c r="F150" s="110"/>
      <c r="G150" s="110"/>
      <c r="H150" s="110"/>
      <c r="I150" s="110"/>
      <c r="J150" s="110"/>
      <c r="K150" s="111"/>
      <c r="L150" s="111"/>
      <c r="M150" s="111"/>
    </row>
    <row r="151" spans="1:13" ht="12.75">
      <c r="A151" s="109"/>
      <c r="B151" s="110"/>
      <c r="C151" s="110"/>
      <c r="D151" s="110"/>
      <c r="E151" s="110"/>
      <c r="F151" s="110"/>
      <c r="G151" s="110"/>
      <c r="H151" s="110"/>
      <c r="I151" s="110"/>
      <c r="J151" s="110"/>
      <c r="K151" s="111"/>
      <c r="L151" s="111"/>
      <c r="M151" s="111"/>
    </row>
    <row r="152" spans="1:13" ht="12.75">
      <c r="A152" s="109"/>
      <c r="B152" s="110"/>
      <c r="C152" s="110"/>
      <c r="D152" s="110"/>
      <c r="E152" s="110"/>
      <c r="F152" s="110"/>
      <c r="G152" s="110"/>
      <c r="H152" s="110"/>
      <c r="I152" s="110"/>
      <c r="J152" s="110"/>
      <c r="K152" s="111"/>
      <c r="L152" s="111"/>
      <c r="M152" s="111"/>
    </row>
    <row r="153" spans="1:13" ht="12.75">
      <c r="A153" s="109"/>
      <c r="B153" s="110"/>
      <c r="C153" s="110"/>
      <c r="D153" s="110"/>
      <c r="E153" s="110"/>
      <c r="F153" s="110"/>
      <c r="G153" s="110"/>
      <c r="H153" s="110"/>
      <c r="I153" s="110"/>
      <c r="J153" s="110"/>
      <c r="K153" s="111"/>
      <c r="L153" s="111"/>
      <c r="M153" s="111"/>
    </row>
    <row r="154" spans="1:13" ht="12.75">
      <c r="A154" s="109"/>
      <c r="B154" s="110"/>
      <c r="C154" s="110"/>
      <c r="D154" s="110"/>
      <c r="E154" s="110"/>
      <c r="F154" s="110"/>
      <c r="G154" s="110"/>
      <c r="H154" s="110"/>
      <c r="I154" s="110"/>
      <c r="J154" s="110"/>
      <c r="K154" s="111"/>
      <c r="L154" s="111"/>
      <c r="M154" s="111"/>
    </row>
    <row r="155" spans="1:13" ht="12.75">
      <c r="A155" s="109"/>
      <c r="B155" s="110"/>
      <c r="C155" s="110"/>
      <c r="D155" s="110"/>
      <c r="E155" s="110"/>
      <c r="F155" s="110"/>
      <c r="G155" s="110"/>
      <c r="H155" s="110"/>
      <c r="I155" s="110"/>
      <c r="J155" s="110"/>
      <c r="K155" s="111"/>
      <c r="L155" s="111"/>
      <c r="M155" s="111"/>
    </row>
    <row r="156" spans="1:13" ht="12.75">
      <c r="A156" s="109"/>
      <c r="B156" s="110"/>
      <c r="C156" s="110"/>
      <c r="D156" s="110"/>
      <c r="E156" s="110"/>
      <c r="F156" s="110"/>
      <c r="G156" s="110"/>
      <c r="H156" s="110"/>
      <c r="I156" s="110"/>
      <c r="J156" s="110"/>
      <c r="K156" s="111"/>
      <c r="L156" s="111"/>
      <c r="M156" s="111"/>
    </row>
    <row r="157" spans="1:13" ht="12.75">
      <c r="A157" s="109"/>
      <c r="B157" s="110"/>
      <c r="C157" s="110"/>
      <c r="D157" s="110"/>
      <c r="E157" s="110"/>
      <c r="F157" s="110"/>
      <c r="G157" s="110"/>
      <c r="H157" s="110"/>
      <c r="I157" s="110"/>
      <c r="J157" s="110"/>
      <c r="K157" s="111"/>
      <c r="L157" s="111"/>
      <c r="M157" s="111"/>
    </row>
    <row r="158" spans="1:13" ht="12.75">
      <c r="A158" s="109"/>
      <c r="B158" s="110"/>
      <c r="C158" s="110"/>
      <c r="D158" s="110"/>
      <c r="E158" s="110"/>
      <c r="F158" s="110"/>
      <c r="G158" s="110"/>
      <c r="H158" s="110"/>
      <c r="I158" s="110"/>
      <c r="J158" s="110"/>
      <c r="K158" s="111"/>
      <c r="L158" s="111"/>
      <c r="M158" s="111"/>
    </row>
    <row r="159" spans="1:13" ht="12.75">
      <c r="A159" s="10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  <c r="L159" s="111"/>
      <c r="M159" s="111"/>
    </row>
    <row r="160" spans="1:13" ht="12.75">
      <c r="A160" s="109"/>
      <c r="B160" s="110"/>
      <c r="C160" s="110"/>
      <c r="D160" s="110"/>
      <c r="E160" s="110"/>
      <c r="F160" s="110"/>
      <c r="G160" s="110"/>
      <c r="H160" s="110"/>
      <c r="I160" s="110"/>
      <c r="J160" s="110"/>
      <c r="K160" s="111"/>
      <c r="L160" s="111"/>
      <c r="M160" s="111"/>
    </row>
    <row r="161" spans="1:13" ht="12.75">
      <c r="A161" s="109"/>
      <c r="B161" s="110"/>
      <c r="C161" s="110"/>
      <c r="D161" s="110"/>
      <c r="E161" s="110"/>
      <c r="F161" s="110"/>
      <c r="G161" s="110"/>
      <c r="H161" s="110"/>
      <c r="I161" s="110"/>
      <c r="J161" s="110"/>
      <c r="K161" s="111"/>
      <c r="L161" s="111"/>
      <c r="M161" s="111"/>
    </row>
    <row r="162" spans="1:13" ht="12.75">
      <c r="A162" s="109"/>
      <c r="B162" s="110"/>
      <c r="C162" s="110"/>
      <c r="D162" s="110"/>
      <c r="E162" s="110"/>
      <c r="F162" s="110"/>
      <c r="G162" s="110"/>
      <c r="H162" s="110"/>
      <c r="I162" s="110"/>
      <c r="J162" s="110"/>
      <c r="K162" s="111"/>
      <c r="L162" s="111"/>
      <c r="M162" s="111"/>
    </row>
    <row r="163" spans="1:13" ht="12.75">
      <c r="A163" s="109"/>
      <c r="B163" s="110"/>
      <c r="C163" s="110"/>
      <c r="D163" s="110"/>
      <c r="E163" s="110"/>
      <c r="F163" s="110"/>
      <c r="G163" s="110"/>
      <c r="H163" s="110"/>
      <c r="I163" s="110"/>
      <c r="J163" s="110"/>
      <c r="K163" s="111"/>
      <c r="L163" s="111"/>
      <c r="M163" s="111"/>
    </row>
    <row r="164" spans="1:13" ht="12.75">
      <c r="A164" s="109"/>
      <c r="B164" s="110"/>
      <c r="C164" s="110"/>
      <c r="D164" s="110"/>
      <c r="E164" s="110"/>
      <c r="F164" s="110"/>
      <c r="G164" s="110"/>
      <c r="H164" s="110"/>
      <c r="I164" s="110"/>
      <c r="J164" s="110"/>
      <c r="K164" s="111"/>
      <c r="L164" s="111"/>
      <c r="M164" s="111"/>
    </row>
    <row r="165" spans="1:13" ht="12.75">
      <c r="A165" s="109"/>
      <c r="B165" s="110"/>
      <c r="C165" s="110"/>
      <c r="D165" s="110"/>
      <c r="E165" s="110"/>
      <c r="F165" s="110"/>
      <c r="G165" s="110"/>
      <c r="H165" s="110"/>
      <c r="I165" s="110"/>
      <c r="J165" s="110"/>
      <c r="K165" s="111"/>
      <c r="L165" s="111"/>
      <c r="M165" s="111"/>
    </row>
    <row r="166" spans="1:13" ht="12.75">
      <c r="A166" s="109"/>
      <c r="B166" s="110"/>
      <c r="C166" s="110"/>
      <c r="D166" s="110"/>
      <c r="E166" s="110"/>
      <c r="F166" s="110"/>
      <c r="G166" s="110"/>
      <c r="H166" s="110"/>
      <c r="I166" s="110"/>
      <c r="J166" s="110"/>
      <c r="K166" s="111"/>
      <c r="L166" s="111"/>
      <c r="M166" s="111"/>
    </row>
    <row r="167" spans="1:13" ht="12.75">
      <c r="A167" s="109"/>
      <c r="B167" s="110"/>
      <c r="C167" s="110"/>
      <c r="D167" s="110"/>
      <c r="E167" s="110"/>
      <c r="F167" s="110"/>
      <c r="G167" s="110"/>
      <c r="H167" s="110"/>
      <c r="I167" s="110"/>
      <c r="J167" s="110"/>
      <c r="K167" s="111"/>
      <c r="L167" s="111"/>
      <c r="M167" s="111"/>
    </row>
    <row r="168" spans="1:13" ht="12.75">
      <c r="A168" s="109"/>
      <c r="B168" s="110"/>
      <c r="C168" s="110"/>
      <c r="D168" s="110"/>
      <c r="E168" s="110"/>
      <c r="F168" s="110"/>
      <c r="G168" s="110"/>
      <c r="H168" s="110"/>
      <c r="I168" s="110"/>
      <c r="J168" s="110"/>
      <c r="K168" s="111"/>
      <c r="L168" s="111"/>
      <c r="M168" s="111"/>
    </row>
    <row r="169" spans="1:13" ht="12.75">
      <c r="A169" s="109"/>
      <c r="B169" s="110"/>
      <c r="C169" s="110"/>
      <c r="D169" s="110"/>
      <c r="E169" s="110"/>
      <c r="F169" s="110"/>
      <c r="G169" s="110"/>
      <c r="H169" s="110"/>
      <c r="I169" s="110"/>
      <c r="J169" s="110"/>
      <c r="K169" s="111"/>
      <c r="L169" s="111"/>
      <c r="M169" s="111"/>
    </row>
    <row r="170" spans="1:13" ht="12.75">
      <c r="A170" s="109"/>
      <c r="B170" s="110"/>
      <c r="C170" s="110"/>
      <c r="D170" s="110"/>
      <c r="E170" s="110"/>
      <c r="F170" s="110"/>
      <c r="G170" s="110"/>
      <c r="H170" s="110"/>
      <c r="I170" s="110"/>
      <c r="J170" s="110"/>
      <c r="K170" s="111"/>
      <c r="L170" s="111"/>
      <c r="M170" s="111"/>
    </row>
    <row r="171" spans="1:13" ht="12.75">
      <c r="A171" s="109"/>
      <c r="B171" s="110"/>
      <c r="C171" s="110"/>
      <c r="D171" s="110"/>
      <c r="E171" s="110"/>
      <c r="F171" s="110"/>
      <c r="G171" s="110"/>
      <c r="H171" s="110"/>
      <c r="I171" s="110"/>
      <c r="J171" s="110"/>
      <c r="K171" s="111"/>
      <c r="L171" s="111"/>
      <c r="M171" s="111"/>
    </row>
    <row r="172" spans="1:13" ht="12.75">
      <c r="A172" s="109"/>
      <c r="B172" s="110"/>
      <c r="C172" s="110"/>
      <c r="D172" s="110"/>
      <c r="E172" s="110"/>
      <c r="F172" s="110"/>
      <c r="G172" s="110"/>
      <c r="H172" s="110"/>
      <c r="I172" s="110"/>
      <c r="J172" s="110"/>
      <c r="K172" s="111"/>
      <c r="L172" s="111"/>
      <c r="M172" s="111"/>
    </row>
    <row r="173" spans="1:13" ht="12.75">
      <c r="A173" s="109"/>
      <c r="B173" s="110"/>
      <c r="C173" s="110"/>
      <c r="D173" s="110"/>
      <c r="E173" s="110"/>
      <c r="F173" s="110"/>
      <c r="G173" s="110"/>
      <c r="H173" s="110"/>
      <c r="I173" s="110"/>
      <c r="J173" s="110"/>
      <c r="K173" s="111"/>
      <c r="L173" s="111"/>
      <c r="M173" s="111"/>
    </row>
    <row r="174" spans="1:13" ht="12.75">
      <c r="A174" s="109"/>
      <c r="B174" s="110"/>
      <c r="C174" s="110"/>
      <c r="D174" s="110"/>
      <c r="E174" s="110"/>
      <c r="F174" s="110"/>
      <c r="G174" s="110"/>
      <c r="H174" s="110"/>
      <c r="I174" s="110"/>
      <c r="J174" s="110"/>
      <c r="K174" s="111"/>
      <c r="L174" s="111"/>
      <c r="M174" s="111"/>
    </row>
    <row r="175" spans="1:13" ht="12.75">
      <c r="A175" s="109"/>
      <c r="B175" s="110"/>
      <c r="C175" s="110"/>
      <c r="D175" s="110"/>
      <c r="E175" s="110"/>
      <c r="F175" s="110"/>
      <c r="G175" s="110"/>
      <c r="H175" s="110"/>
      <c r="I175" s="110"/>
      <c r="J175" s="110"/>
      <c r="K175" s="111"/>
      <c r="L175" s="111"/>
      <c r="M175" s="111"/>
    </row>
    <row r="176" spans="1:13" ht="12.75">
      <c r="A176" s="109"/>
      <c r="B176" s="110"/>
      <c r="C176" s="110"/>
      <c r="D176" s="110"/>
      <c r="E176" s="110"/>
      <c r="F176" s="110"/>
      <c r="G176" s="110"/>
      <c r="H176" s="110"/>
      <c r="I176" s="110"/>
      <c r="J176" s="110"/>
      <c r="K176" s="111"/>
      <c r="L176" s="111"/>
      <c r="M176" s="111"/>
    </row>
    <row r="177" spans="1:13" ht="12.75">
      <c r="A177" s="109"/>
      <c r="B177" s="110"/>
      <c r="C177" s="110"/>
      <c r="D177" s="110"/>
      <c r="E177" s="110"/>
      <c r="F177" s="110"/>
      <c r="G177" s="110"/>
      <c r="H177" s="110"/>
      <c r="I177" s="110"/>
      <c r="J177" s="110"/>
      <c r="K177" s="111"/>
      <c r="L177" s="111"/>
      <c r="M177" s="111"/>
    </row>
    <row r="178" spans="1:13" ht="12.75">
      <c r="A178" s="109"/>
      <c r="B178" s="110"/>
      <c r="C178" s="110"/>
      <c r="D178" s="110"/>
      <c r="E178" s="110"/>
      <c r="F178" s="110"/>
      <c r="G178" s="110"/>
      <c r="H178" s="110"/>
      <c r="I178" s="110"/>
      <c r="J178" s="110"/>
      <c r="K178" s="111"/>
      <c r="L178" s="111"/>
      <c r="M178" s="111"/>
    </row>
    <row r="179" spans="1:13" ht="12.75">
      <c r="A179" s="109"/>
      <c r="B179" s="110"/>
      <c r="C179" s="110"/>
      <c r="D179" s="110"/>
      <c r="E179" s="110"/>
      <c r="F179" s="110"/>
      <c r="G179" s="110"/>
      <c r="H179" s="110"/>
      <c r="I179" s="110"/>
      <c r="J179" s="110"/>
      <c r="K179" s="111"/>
      <c r="L179" s="111"/>
      <c r="M179" s="111"/>
    </row>
    <row r="180" spans="1:13" ht="12.75">
      <c r="A180" s="109"/>
      <c r="B180" s="110"/>
      <c r="C180" s="110"/>
      <c r="D180" s="110"/>
      <c r="E180" s="110"/>
      <c r="F180" s="110"/>
      <c r="G180" s="110"/>
      <c r="H180" s="110"/>
      <c r="I180" s="110"/>
      <c r="J180" s="110"/>
      <c r="K180" s="111"/>
      <c r="L180" s="111"/>
      <c r="M180" s="111"/>
    </row>
    <row r="181" spans="1:13" ht="12.75">
      <c r="A181" s="109"/>
      <c r="B181" s="110"/>
      <c r="C181" s="110"/>
      <c r="D181" s="110"/>
      <c r="E181" s="110"/>
      <c r="F181" s="110"/>
      <c r="G181" s="110"/>
      <c r="H181" s="110"/>
      <c r="I181" s="110"/>
      <c r="J181" s="110"/>
      <c r="K181" s="111"/>
      <c r="L181" s="111"/>
      <c r="M181" s="111"/>
    </row>
    <row r="182" spans="1:13" ht="12.75">
      <c r="A182" s="109"/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  <c r="L182" s="111"/>
      <c r="M182" s="111"/>
    </row>
    <row r="183" spans="1:13" ht="12.75">
      <c r="A183" s="109"/>
      <c r="B183" s="110"/>
      <c r="C183" s="110"/>
      <c r="D183" s="110"/>
      <c r="E183" s="110"/>
      <c r="F183" s="110"/>
      <c r="G183" s="110"/>
      <c r="H183" s="110"/>
      <c r="I183" s="110"/>
      <c r="J183" s="110"/>
      <c r="K183" s="111"/>
      <c r="L183" s="111"/>
      <c r="M183" s="111"/>
    </row>
    <row r="184" spans="1:13" ht="12.75">
      <c r="A184" s="109"/>
      <c r="B184" s="110"/>
      <c r="C184" s="110"/>
      <c r="D184" s="110"/>
      <c r="E184" s="110"/>
      <c r="F184" s="110"/>
      <c r="G184" s="110"/>
      <c r="H184" s="110"/>
      <c r="I184" s="110"/>
      <c r="J184" s="110"/>
      <c r="K184" s="111"/>
      <c r="L184" s="111"/>
      <c r="M184" s="111"/>
    </row>
    <row r="185" spans="1:13" ht="12.75">
      <c r="A185" s="109"/>
      <c r="B185" s="110"/>
      <c r="C185" s="110"/>
      <c r="D185" s="110"/>
      <c r="E185" s="110"/>
      <c r="F185" s="110"/>
      <c r="G185" s="110"/>
      <c r="H185" s="110"/>
      <c r="I185" s="110"/>
      <c r="J185" s="110"/>
      <c r="K185" s="111"/>
      <c r="L185" s="111"/>
      <c r="M185" s="111"/>
    </row>
    <row r="186" spans="1:13" ht="12.75">
      <c r="A186" s="109"/>
      <c r="B186" s="110"/>
      <c r="C186" s="110"/>
      <c r="D186" s="110"/>
      <c r="E186" s="110"/>
      <c r="F186" s="110"/>
      <c r="G186" s="110"/>
      <c r="H186" s="110"/>
      <c r="I186" s="110"/>
      <c r="J186" s="110"/>
      <c r="K186" s="111"/>
      <c r="L186" s="111"/>
      <c r="M186" s="111"/>
    </row>
    <row r="187" spans="1:13" ht="12.75">
      <c r="A187" s="109"/>
      <c r="B187" s="110"/>
      <c r="C187" s="110"/>
      <c r="D187" s="110"/>
      <c r="E187" s="110"/>
      <c r="F187" s="110"/>
      <c r="G187" s="110"/>
      <c r="H187" s="110"/>
      <c r="I187" s="110"/>
      <c r="J187" s="110"/>
      <c r="K187" s="111"/>
      <c r="L187" s="111"/>
      <c r="M187" s="111"/>
    </row>
    <row r="188" spans="1:13" ht="12.75">
      <c r="A188" s="109"/>
      <c r="B188" s="110"/>
      <c r="C188" s="110"/>
      <c r="D188" s="110"/>
      <c r="E188" s="110"/>
      <c r="F188" s="110"/>
      <c r="G188" s="110"/>
      <c r="H188" s="110"/>
      <c r="I188" s="110"/>
      <c r="J188" s="110"/>
      <c r="K188" s="111"/>
      <c r="L188" s="111"/>
      <c r="M188" s="111"/>
    </row>
    <row r="189" spans="1:13" ht="12.75">
      <c r="A189" s="109"/>
      <c r="B189" s="110"/>
      <c r="C189" s="110"/>
      <c r="D189" s="110"/>
      <c r="E189" s="110"/>
      <c r="F189" s="110"/>
      <c r="G189" s="110"/>
      <c r="H189" s="110"/>
      <c r="I189" s="110"/>
      <c r="J189" s="110"/>
      <c r="K189" s="111"/>
      <c r="L189" s="111"/>
      <c r="M189" s="111"/>
    </row>
    <row r="190" spans="1:13" ht="12.75">
      <c r="A190" s="109"/>
      <c r="B190" s="110"/>
      <c r="C190" s="110"/>
      <c r="D190" s="110"/>
      <c r="E190" s="110"/>
      <c r="F190" s="110"/>
      <c r="G190" s="110"/>
      <c r="H190" s="110"/>
      <c r="I190" s="110"/>
      <c r="J190" s="110"/>
      <c r="K190" s="111"/>
      <c r="L190" s="111"/>
      <c r="M190" s="111"/>
    </row>
    <row r="191" spans="1:13" ht="12.75">
      <c r="A191" s="109"/>
      <c r="B191" s="110"/>
      <c r="C191" s="110"/>
      <c r="D191" s="110"/>
      <c r="E191" s="110"/>
      <c r="F191" s="110"/>
      <c r="G191" s="110"/>
      <c r="H191" s="110"/>
      <c r="I191" s="110"/>
      <c r="J191" s="110"/>
      <c r="K191" s="111"/>
      <c r="L191" s="111"/>
      <c r="M191" s="111"/>
    </row>
    <row r="192" spans="1:13" ht="12.75">
      <c r="A192" s="109"/>
      <c r="B192" s="110"/>
      <c r="C192" s="110"/>
      <c r="D192" s="110"/>
      <c r="E192" s="110"/>
      <c r="F192" s="110"/>
      <c r="G192" s="110"/>
      <c r="H192" s="110"/>
      <c r="I192" s="110"/>
      <c r="J192" s="110"/>
      <c r="K192" s="111"/>
      <c r="L192" s="111"/>
      <c r="M192" s="111"/>
    </row>
    <row r="193" spans="1:13" ht="12.75">
      <c r="A193" s="109"/>
      <c r="B193" s="110"/>
      <c r="C193" s="110"/>
      <c r="D193" s="110"/>
      <c r="E193" s="110"/>
      <c r="F193" s="110"/>
      <c r="G193" s="110"/>
      <c r="H193" s="110"/>
      <c r="I193" s="110"/>
      <c r="J193" s="110"/>
      <c r="K193" s="111"/>
      <c r="L193" s="111"/>
      <c r="M193" s="111"/>
    </row>
    <row r="194" spans="1:13" ht="12.75">
      <c r="A194" s="109"/>
      <c r="B194" s="110"/>
      <c r="C194" s="110"/>
      <c r="D194" s="110"/>
      <c r="E194" s="110"/>
      <c r="F194" s="110"/>
      <c r="G194" s="110"/>
      <c r="H194" s="110"/>
      <c r="I194" s="110"/>
      <c r="J194" s="110"/>
      <c r="K194" s="111"/>
      <c r="L194" s="111"/>
      <c r="M194" s="111"/>
    </row>
    <row r="195" spans="1:13" ht="12.75">
      <c r="A195" s="109"/>
      <c r="B195" s="110"/>
      <c r="C195" s="110"/>
      <c r="D195" s="110"/>
      <c r="E195" s="110"/>
      <c r="F195" s="110"/>
      <c r="G195" s="110"/>
      <c r="H195" s="110"/>
      <c r="I195" s="110"/>
      <c r="J195" s="110"/>
      <c r="K195" s="111"/>
      <c r="L195" s="111"/>
      <c r="M195" s="111"/>
    </row>
    <row r="196" spans="1:13" ht="12.75">
      <c r="A196" s="109"/>
      <c r="B196" s="110"/>
      <c r="C196" s="110"/>
      <c r="D196" s="110"/>
      <c r="E196" s="110"/>
      <c r="F196" s="110"/>
      <c r="G196" s="110"/>
      <c r="H196" s="110"/>
      <c r="I196" s="110"/>
      <c r="J196" s="110"/>
      <c r="K196" s="111"/>
      <c r="L196" s="111"/>
      <c r="M196" s="111"/>
    </row>
    <row r="197" spans="1:13" ht="12.75">
      <c r="A197" s="109"/>
      <c r="B197" s="110"/>
      <c r="C197" s="110"/>
      <c r="D197" s="110"/>
      <c r="E197" s="110"/>
      <c r="F197" s="110"/>
      <c r="G197" s="110"/>
      <c r="H197" s="110"/>
      <c r="I197" s="110"/>
      <c r="J197" s="110"/>
      <c r="K197" s="111"/>
      <c r="L197" s="111"/>
      <c r="M197" s="111"/>
    </row>
    <row r="198" spans="1:13" ht="12.75">
      <c r="A198" s="109"/>
      <c r="B198" s="110"/>
      <c r="C198" s="110"/>
      <c r="D198" s="110"/>
      <c r="E198" s="110"/>
      <c r="F198" s="110"/>
      <c r="G198" s="110"/>
      <c r="H198" s="110"/>
      <c r="I198" s="110"/>
      <c r="J198" s="110"/>
      <c r="K198" s="111"/>
      <c r="L198" s="111"/>
      <c r="M198" s="111"/>
    </row>
    <row r="199" spans="1:13" ht="12.75">
      <c r="A199" s="109"/>
      <c r="B199" s="110"/>
      <c r="C199" s="110"/>
      <c r="D199" s="110"/>
      <c r="E199" s="110"/>
      <c r="F199" s="110"/>
      <c r="G199" s="110"/>
      <c r="H199" s="110"/>
      <c r="I199" s="110"/>
      <c r="J199" s="110"/>
      <c r="K199" s="111"/>
      <c r="L199" s="111"/>
      <c r="M199" s="111"/>
    </row>
    <row r="200" spans="1:13" ht="12.75">
      <c r="A200" s="109"/>
      <c r="B200" s="110"/>
      <c r="C200" s="110"/>
      <c r="D200" s="110"/>
      <c r="E200" s="110"/>
      <c r="F200" s="110"/>
      <c r="G200" s="110"/>
      <c r="H200" s="110"/>
      <c r="I200" s="110"/>
      <c r="J200" s="110"/>
      <c r="K200" s="111"/>
      <c r="L200" s="111"/>
      <c r="M200" s="111"/>
    </row>
    <row r="201" spans="1:13" ht="12.75">
      <c r="A201" s="109"/>
      <c r="B201" s="110"/>
      <c r="C201" s="110"/>
      <c r="D201" s="110"/>
      <c r="E201" s="110"/>
      <c r="F201" s="110"/>
      <c r="G201" s="110"/>
      <c r="H201" s="110"/>
      <c r="I201" s="110"/>
      <c r="J201" s="110"/>
      <c r="K201" s="111"/>
      <c r="L201" s="111"/>
      <c r="M201" s="111"/>
    </row>
    <row r="202" spans="1:13" ht="12.75">
      <c r="A202" s="109"/>
      <c r="B202" s="110"/>
      <c r="C202" s="110"/>
      <c r="D202" s="110"/>
      <c r="E202" s="110"/>
      <c r="F202" s="110"/>
      <c r="G202" s="110"/>
      <c r="H202" s="110"/>
      <c r="I202" s="110"/>
      <c r="J202" s="110"/>
      <c r="K202" s="111"/>
      <c r="L202" s="111"/>
      <c r="M202" s="111"/>
    </row>
    <row r="203" spans="1:13" ht="12.75">
      <c r="A203" s="109"/>
      <c r="B203" s="110"/>
      <c r="C203" s="110"/>
      <c r="D203" s="110"/>
      <c r="E203" s="110"/>
      <c r="F203" s="110"/>
      <c r="G203" s="110"/>
      <c r="H203" s="110"/>
      <c r="I203" s="110"/>
      <c r="J203" s="110"/>
      <c r="K203" s="111"/>
      <c r="L203" s="111"/>
      <c r="M203" s="111"/>
    </row>
    <row r="204" spans="1:13" ht="12.75">
      <c r="A204" s="109"/>
      <c r="B204" s="110"/>
      <c r="C204" s="110"/>
      <c r="D204" s="110"/>
      <c r="E204" s="110"/>
      <c r="F204" s="110"/>
      <c r="G204" s="110"/>
      <c r="H204" s="110"/>
      <c r="I204" s="110"/>
      <c r="J204" s="110"/>
      <c r="K204" s="111"/>
      <c r="L204" s="111"/>
      <c r="M204" s="111"/>
    </row>
    <row r="205" spans="1:13" ht="12.75">
      <c r="A205" s="10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  <c r="L205" s="111"/>
      <c r="M205" s="111"/>
    </row>
    <row r="206" spans="1:13" ht="12.75">
      <c r="A206" s="109"/>
      <c r="B206" s="110"/>
      <c r="C206" s="110"/>
      <c r="D206" s="110"/>
      <c r="E206" s="110"/>
      <c r="F206" s="110"/>
      <c r="G206" s="110"/>
      <c r="H206" s="110"/>
      <c r="I206" s="110"/>
      <c r="J206" s="110"/>
      <c r="K206" s="111"/>
      <c r="L206" s="111"/>
      <c r="M206" s="111"/>
    </row>
    <row r="207" spans="1:13" ht="12.75">
      <c r="A207" s="109"/>
      <c r="B207" s="110"/>
      <c r="C207" s="110"/>
      <c r="D207" s="110"/>
      <c r="E207" s="110"/>
      <c r="F207" s="110"/>
      <c r="G207" s="110"/>
      <c r="H207" s="110"/>
      <c r="I207" s="110"/>
      <c r="J207" s="110"/>
      <c r="K207" s="111"/>
      <c r="L207" s="111"/>
      <c r="M207" s="111"/>
    </row>
    <row r="208" spans="1:13" ht="12.75">
      <c r="A208" s="109"/>
      <c r="B208" s="110"/>
      <c r="C208" s="110"/>
      <c r="D208" s="110"/>
      <c r="E208" s="110"/>
      <c r="F208" s="110"/>
      <c r="G208" s="110"/>
      <c r="H208" s="110"/>
      <c r="I208" s="110"/>
      <c r="J208" s="110"/>
      <c r="K208" s="111"/>
      <c r="L208" s="111"/>
      <c r="M208" s="111"/>
    </row>
    <row r="209" spans="1:13" ht="12.75">
      <c r="A209" s="109"/>
      <c r="B209" s="110"/>
      <c r="C209" s="110"/>
      <c r="D209" s="110"/>
      <c r="E209" s="110"/>
      <c r="F209" s="110"/>
      <c r="G209" s="110"/>
      <c r="H209" s="110"/>
      <c r="I209" s="110"/>
      <c r="J209" s="110"/>
      <c r="K209" s="111"/>
      <c r="L209" s="111"/>
      <c r="M209" s="111"/>
    </row>
    <row r="210" spans="1:13" ht="12.75">
      <c r="A210" s="109"/>
      <c r="B210" s="110"/>
      <c r="C210" s="110"/>
      <c r="D210" s="110"/>
      <c r="E210" s="110"/>
      <c r="F210" s="110"/>
      <c r="G210" s="110"/>
      <c r="H210" s="110"/>
      <c r="I210" s="110"/>
      <c r="J210" s="110"/>
      <c r="K210" s="111"/>
      <c r="L210" s="111"/>
      <c r="M210" s="111"/>
    </row>
    <row r="211" spans="1:13" ht="12.75">
      <c r="A211" s="109"/>
      <c r="B211" s="110"/>
      <c r="C211" s="110"/>
      <c r="D211" s="110"/>
      <c r="E211" s="110"/>
      <c r="F211" s="110"/>
      <c r="G211" s="110"/>
      <c r="H211" s="110"/>
      <c r="I211" s="110"/>
      <c r="J211" s="110"/>
      <c r="K211" s="111"/>
      <c r="L211" s="111"/>
      <c r="M211" s="111"/>
    </row>
    <row r="212" spans="1:13" ht="12.75">
      <c r="A212" s="109"/>
      <c r="B212" s="110"/>
      <c r="C212" s="110"/>
      <c r="D212" s="110"/>
      <c r="E212" s="110"/>
      <c r="F212" s="110"/>
      <c r="G212" s="110"/>
      <c r="H212" s="110"/>
      <c r="I212" s="110"/>
      <c r="J212" s="110"/>
      <c r="K212" s="111"/>
      <c r="L212" s="111"/>
      <c r="M212" s="111"/>
    </row>
    <row r="213" spans="1:13" ht="12.75">
      <c r="A213" s="109"/>
      <c r="B213" s="110"/>
      <c r="C213" s="110"/>
      <c r="D213" s="110"/>
      <c r="E213" s="110"/>
      <c r="F213" s="110"/>
      <c r="G213" s="110"/>
      <c r="H213" s="110"/>
      <c r="I213" s="110"/>
      <c r="J213" s="110"/>
      <c r="K213" s="111"/>
      <c r="L213" s="111"/>
      <c r="M213" s="111"/>
    </row>
    <row r="214" spans="1:13" ht="12.75">
      <c r="A214" s="109"/>
      <c r="B214" s="110"/>
      <c r="C214" s="110"/>
      <c r="D214" s="110"/>
      <c r="E214" s="110"/>
      <c r="F214" s="110"/>
      <c r="G214" s="110"/>
      <c r="H214" s="110"/>
      <c r="I214" s="110"/>
      <c r="J214" s="110"/>
      <c r="K214" s="111"/>
      <c r="L214" s="111"/>
      <c r="M214" s="111"/>
    </row>
    <row r="215" spans="1:13" ht="12.75">
      <c r="A215" s="109"/>
      <c r="B215" s="110"/>
      <c r="C215" s="110"/>
      <c r="D215" s="110"/>
      <c r="E215" s="110"/>
      <c r="F215" s="110"/>
      <c r="G215" s="110"/>
      <c r="H215" s="110"/>
      <c r="I215" s="110"/>
      <c r="J215" s="110"/>
      <c r="K215" s="111"/>
      <c r="L215" s="111"/>
      <c r="M215" s="111"/>
    </row>
    <row r="216" spans="1:13" ht="12.75">
      <c r="A216" s="109"/>
      <c r="B216" s="110"/>
      <c r="C216" s="110"/>
      <c r="D216" s="110"/>
      <c r="E216" s="110"/>
      <c r="F216" s="110"/>
      <c r="G216" s="110"/>
      <c r="H216" s="110"/>
      <c r="I216" s="110"/>
      <c r="J216" s="110"/>
      <c r="K216" s="111"/>
      <c r="L216" s="111"/>
      <c r="M216" s="111"/>
    </row>
    <row r="217" spans="1:13" ht="12.75">
      <c r="A217" s="109"/>
      <c r="B217" s="110"/>
      <c r="C217" s="110"/>
      <c r="D217" s="110"/>
      <c r="E217" s="110"/>
      <c r="F217" s="110"/>
      <c r="G217" s="110"/>
      <c r="H217" s="110"/>
      <c r="I217" s="110"/>
      <c r="J217" s="110"/>
      <c r="K217" s="111"/>
      <c r="L217" s="111"/>
      <c r="M217" s="111"/>
    </row>
    <row r="218" spans="1:13" ht="12.75">
      <c r="A218" s="109"/>
      <c r="B218" s="110"/>
      <c r="C218" s="110"/>
      <c r="D218" s="110"/>
      <c r="E218" s="110"/>
      <c r="F218" s="110"/>
      <c r="G218" s="110"/>
      <c r="H218" s="110"/>
      <c r="I218" s="110"/>
      <c r="J218" s="110"/>
      <c r="K218" s="111"/>
      <c r="L218" s="111"/>
      <c r="M218" s="111"/>
    </row>
    <row r="219" spans="1:13" ht="12.75">
      <c r="A219" s="109"/>
      <c r="B219" s="110"/>
      <c r="C219" s="110"/>
      <c r="D219" s="110"/>
      <c r="E219" s="110"/>
      <c r="F219" s="110"/>
      <c r="G219" s="110"/>
      <c r="H219" s="110"/>
      <c r="I219" s="110"/>
      <c r="J219" s="110"/>
      <c r="K219" s="111"/>
      <c r="L219" s="111"/>
      <c r="M219" s="111"/>
    </row>
    <row r="220" spans="1:13" ht="12.75">
      <c r="A220" s="109"/>
      <c r="B220" s="110"/>
      <c r="C220" s="110"/>
      <c r="D220" s="110"/>
      <c r="E220" s="110"/>
      <c r="F220" s="110"/>
      <c r="G220" s="110"/>
      <c r="H220" s="110"/>
      <c r="I220" s="110"/>
      <c r="J220" s="110"/>
      <c r="K220" s="111"/>
      <c r="L220" s="111"/>
      <c r="M220" s="111"/>
    </row>
    <row r="221" spans="1:13" ht="12.75">
      <c r="A221" s="109"/>
      <c r="B221" s="110"/>
      <c r="C221" s="110"/>
      <c r="D221" s="110"/>
      <c r="E221" s="110"/>
      <c r="F221" s="110"/>
      <c r="G221" s="110"/>
      <c r="H221" s="110"/>
      <c r="I221" s="110"/>
      <c r="J221" s="110"/>
      <c r="K221" s="111"/>
      <c r="L221" s="111"/>
      <c r="M221" s="111"/>
    </row>
    <row r="222" spans="1:13" ht="12.75">
      <c r="A222" s="109"/>
      <c r="B222" s="110"/>
      <c r="C222" s="110"/>
      <c r="D222" s="110"/>
      <c r="E222" s="110"/>
      <c r="F222" s="110"/>
      <c r="G222" s="110"/>
      <c r="H222" s="110"/>
      <c r="I222" s="110"/>
      <c r="J222" s="110"/>
      <c r="K222" s="111"/>
      <c r="L222" s="111"/>
      <c r="M222" s="111"/>
    </row>
    <row r="223" spans="1:13" ht="12.75">
      <c r="A223" s="109"/>
      <c r="B223" s="110"/>
      <c r="C223" s="110"/>
      <c r="D223" s="110"/>
      <c r="E223" s="110"/>
      <c r="F223" s="110"/>
      <c r="G223" s="110"/>
      <c r="H223" s="110"/>
      <c r="I223" s="110"/>
      <c r="J223" s="110"/>
      <c r="K223" s="111"/>
      <c r="L223" s="111"/>
      <c r="M223" s="111"/>
    </row>
    <row r="224" spans="1:13" ht="12.75">
      <c r="A224" s="109"/>
      <c r="B224" s="110"/>
      <c r="C224" s="110"/>
      <c r="D224" s="110"/>
      <c r="E224" s="110"/>
      <c r="F224" s="110"/>
      <c r="G224" s="110"/>
      <c r="H224" s="110"/>
      <c r="I224" s="110"/>
      <c r="J224" s="110"/>
      <c r="K224" s="111"/>
      <c r="L224" s="111"/>
      <c r="M224" s="111"/>
    </row>
    <row r="225" spans="1:13" ht="12.75">
      <c r="A225" s="109"/>
      <c r="B225" s="110"/>
      <c r="C225" s="110"/>
      <c r="D225" s="110"/>
      <c r="E225" s="110"/>
      <c r="F225" s="110"/>
      <c r="G225" s="110"/>
      <c r="H225" s="110"/>
      <c r="I225" s="110"/>
      <c r="J225" s="110"/>
      <c r="K225" s="111"/>
      <c r="L225" s="111"/>
      <c r="M225" s="111"/>
    </row>
    <row r="226" spans="1:13" ht="12.75">
      <c r="A226" s="109"/>
      <c r="B226" s="110"/>
      <c r="C226" s="110"/>
      <c r="D226" s="110"/>
      <c r="E226" s="110"/>
      <c r="F226" s="110"/>
      <c r="G226" s="110"/>
      <c r="H226" s="110"/>
      <c r="I226" s="110"/>
      <c r="J226" s="110"/>
      <c r="K226" s="111"/>
      <c r="L226" s="111"/>
      <c r="M226" s="111"/>
    </row>
    <row r="227" spans="1:13" ht="12.75">
      <c r="A227" s="109"/>
      <c r="B227" s="110"/>
      <c r="C227" s="110"/>
      <c r="D227" s="110"/>
      <c r="E227" s="110"/>
      <c r="F227" s="110"/>
      <c r="G227" s="110"/>
      <c r="H227" s="110"/>
      <c r="I227" s="110"/>
      <c r="J227" s="110"/>
      <c r="K227" s="111"/>
      <c r="L227" s="111"/>
      <c r="M227" s="111"/>
    </row>
    <row r="228" spans="1:13" ht="12.75">
      <c r="A228" s="109"/>
      <c r="B228" s="110"/>
      <c r="C228" s="110"/>
      <c r="D228" s="110"/>
      <c r="E228" s="110"/>
      <c r="F228" s="110"/>
      <c r="G228" s="110"/>
      <c r="H228" s="110"/>
      <c r="I228" s="110"/>
      <c r="J228" s="110"/>
      <c r="K228" s="111"/>
      <c r="L228" s="111"/>
      <c r="M228" s="111"/>
    </row>
    <row r="229" spans="1:13" ht="12.75">
      <c r="A229" s="109"/>
      <c r="B229" s="110"/>
      <c r="C229" s="110"/>
      <c r="D229" s="110"/>
      <c r="E229" s="110"/>
      <c r="F229" s="110"/>
      <c r="G229" s="110"/>
      <c r="H229" s="110"/>
      <c r="I229" s="110"/>
      <c r="J229" s="110"/>
      <c r="K229" s="111"/>
      <c r="L229" s="111"/>
      <c r="M229" s="111"/>
    </row>
    <row r="230" spans="1:13" ht="12.75">
      <c r="A230" s="109"/>
      <c r="B230" s="110"/>
      <c r="C230" s="110"/>
      <c r="D230" s="110"/>
      <c r="E230" s="110"/>
      <c r="F230" s="110"/>
      <c r="G230" s="110"/>
      <c r="H230" s="110"/>
      <c r="I230" s="110"/>
      <c r="J230" s="110"/>
      <c r="K230" s="111"/>
      <c r="L230" s="111"/>
      <c r="M230" s="111"/>
    </row>
    <row r="231" spans="1:13" ht="12.75">
      <c r="A231" s="109"/>
      <c r="B231" s="110"/>
      <c r="C231" s="110"/>
      <c r="D231" s="110"/>
      <c r="E231" s="110"/>
      <c r="F231" s="110"/>
      <c r="G231" s="110"/>
      <c r="H231" s="110"/>
      <c r="I231" s="110"/>
      <c r="J231" s="110"/>
      <c r="K231" s="111"/>
      <c r="L231" s="111"/>
      <c r="M231" s="111"/>
    </row>
    <row r="232" spans="1:13" ht="12.75">
      <c r="A232" s="109"/>
      <c r="B232" s="110"/>
      <c r="C232" s="110"/>
      <c r="D232" s="110"/>
      <c r="E232" s="110"/>
      <c r="F232" s="110"/>
      <c r="G232" s="110"/>
      <c r="H232" s="110"/>
      <c r="I232" s="110"/>
      <c r="J232" s="110"/>
      <c r="K232" s="111"/>
      <c r="L232" s="111"/>
      <c r="M232" s="111"/>
    </row>
    <row r="233" spans="1:13" ht="12.75">
      <c r="A233" s="109"/>
      <c r="B233" s="110"/>
      <c r="C233" s="110"/>
      <c r="D233" s="110"/>
      <c r="E233" s="110"/>
      <c r="F233" s="110"/>
      <c r="G233" s="110"/>
      <c r="H233" s="110"/>
      <c r="I233" s="110"/>
      <c r="J233" s="110"/>
      <c r="K233" s="111"/>
      <c r="L233" s="111"/>
      <c r="M233" s="111"/>
    </row>
    <row r="234" spans="1:13" ht="12.75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1"/>
      <c r="L234" s="111"/>
      <c r="M234" s="111"/>
    </row>
    <row r="235" spans="1:13" ht="12.75">
      <c r="A235" s="109"/>
      <c r="B235" s="110"/>
      <c r="C235" s="110"/>
      <c r="D235" s="110"/>
      <c r="E235" s="110"/>
      <c r="F235" s="110"/>
      <c r="G235" s="110"/>
      <c r="H235" s="110"/>
      <c r="I235" s="110"/>
      <c r="J235" s="110"/>
      <c r="K235" s="111"/>
      <c r="L235" s="111"/>
      <c r="M235" s="111"/>
    </row>
    <row r="236" spans="1:13" ht="12.75">
      <c r="A236" s="109"/>
      <c r="B236" s="110"/>
      <c r="C236" s="110"/>
      <c r="D236" s="110"/>
      <c r="E236" s="110"/>
      <c r="F236" s="110"/>
      <c r="G236" s="110"/>
      <c r="H236" s="110"/>
      <c r="I236" s="110"/>
      <c r="J236" s="110"/>
      <c r="K236" s="111"/>
      <c r="L236" s="111"/>
      <c r="M236" s="111"/>
    </row>
    <row r="237" spans="1:13" ht="12.75">
      <c r="A237" s="109"/>
      <c r="B237" s="110"/>
      <c r="C237" s="110"/>
      <c r="D237" s="110"/>
      <c r="E237" s="110"/>
      <c r="F237" s="110"/>
      <c r="G237" s="110"/>
      <c r="H237" s="110"/>
      <c r="I237" s="110"/>
      <c r="J237" s="110"/>
      <c r="K237" s="111"/>
      <c r="L237" s="111"/>
      <c r="M237" s="111"/>
    </row>
    <row r="238" spans="1:13" ht="12.75">
      <c r="A238" s="109"/>
      <c r="B238" s="110"/>
      <c r="C238" s="110"/>
      <c r="D238" s="110"/>
      <c r="E238" s="110"/>
      <c r="F238" s="110"/>
      <c r="G238" s="110"/>
      <c r="H238" s="110"/>
      <c r="I238" s="110"/>
      <c r="J238" s="110"/>
      <c r="K238" s="111"/>
      <c r="L238" s="111"/>
      <c r="M238" s="111"/>
    </row>
    <row r="239" spans="1:13" ht="12.75">
      <c r="A239" s="109"/>
      <c r="B239" s="110"/>
      <c r="C239" s="110"/>
      <c r="D239" s="110"/>
      <c r="E239" s="110"/>
      <c r="F239" s="110"/>
      <c r="G239" s="110"/>
      <c r="H239" s="110"/>
      <c r="I239" s="110"/>
      <c r="J239" s="110"/>
      <c r="K239" s="111"/>
      <c r="L239" s="111"/>
      <c r="M239" s="111"/>
    </row>
    <row r="240" spans="1:13" ht="12.75">
      <c r="A240" s="109"/>
      <c r="B240" s="110"/>
      <c r="C240" s="110"/>
      <c r="D240" s="110"/>
      <c r="E240" s="110"/>
      <c r="F240" s="110"/>
      <c r="G240" s="110"/>
      <c r="H240" s="110"/>
      <c r="I240" s="110"/>
      <c r="J240" s="110"/>
      <c r="K240" s="111"/>
      <c r="L240" s="111"/>
      <c r="M240" s="111"/>
    </row>
    <row r="241" spans="1:13" ht="12.75">
      <c r="A241" s="109"/>
      <c r="B241" s="110"/>
      <c r="C241" s="110"/>
      <c r="D241" s="110"/>
      <c r="E241" s="110"/>
      <c r="F241" s="110"/>
      <c r="G241" s="110"/>
      <c r="H241" s="110"/>
      <c r="I241" s="110"/>
      <c r="J241" s="110"/>
      <c r="K241" s="111"/>
      <c r="L241" s="111"/>
      <c r="M241" s="111"/>
    </row>
    <row r="242" spans="1:13" ht="12.75">
      <c r="A242" s="109"/>
      <c r="B242" s="110"/>
      <c r="C242" s="110"/>
      <c r="D242" s="110"/>
      <c r="E242" s="110"/>
      <c r="F242" s="110"/>
      <c r="G242" s="110"/>
      <c r="H242" s="110"/>
      <c r="I242" s="110"/>
      <c r="J242" s="110"/>
      <c r="K242" s="111"/>
      <c r="L242" s="111"/>
      <c r="M242" s="111"/>
    </row>
    <row r="243" spans="1:13" ht="12.75">
      <c r="A243" s="109"/>
      <c r="B243" s="110"/>
      <c r="C243" s="110"/>
      <c r="D243" s="110"/>
      <c r="E243" s="110"/>
      <c r="F243" s="110"/>
      <c r="G243" s="110"/>
      <c r="H243" s="110"/>
      <c r="I243" s="110"/>
      <c r="J243" s="110"/>
      <c r="K243" s="111"/>
      <c r="L243" s="111"/>
      <c r="M243" s="111"/>
    </row>
    <row r="244" spans="1:13" ht="12.75">
      <c r="A244" s="109"/>
      <c r="B244" s="110"/>
      <c r="C244" s="110"/>
      <c r="D244" s="110"/>
      <c r="E244" s="110"/>
      <c r="F244" s="110"/>
      <c r="G244" s="110"/>
      <c r="H244" s="110"/>
      <c r="I244" s="110"/>
      <c r="J244" s="110"/>
      <c r="K244" s="111"/>
      <c r="L244" s="111"/>
      <c r="M244" s="111"/>
    </row>
    <row r="245" spans="1:13" ht="12.75">
      <c r="A245" s="109"/>
      <c r="B245" s="110"/>
      <c r="C245" s="110"/>
      <c r="D245" s="110"/>
      <c r="E245" s="110"/>
      <c r="F245" s="110"/>
      <c r="G245" s="110"/>
      <c r="H245" s="110"/>
      <c r="I245" s="110"/>
      <c r="J245" s="110"/>
      <c r="K245" s="111"/>
      <c r="L245" s="111"/>
      <c r="M245" s="111"/>
    </row>
    <row r="246" spans="1:13" ht="12.75">
      <c r="A246" s="109"/>
      <c r="B246" s="110"/>
      <c r="C246" s="110"/>
      <c r="D246" s="110"/>
      <c r="E246" s="110"/>
      <c r="F246" s="110"/>
      <c r="G246" s="110"/>
      <c r="H246" s="110"/>
      <c r="I246" s="110"/>
      <c r="J246" s="110"/>
      <c r="K246" s="111"/>
      <c r="L246" s="111"/>
      <c r="M246" s="111"/>
    </row>
    <row r="247" spans="1:13" ht="12.75">
      <c r="A247" s="109"/>
      <c r="B247" s="110"/>
      <c r="C247" s="110"/>
      <c r="D247" s="110"/>
      <c r="E247" s="110"/>
      <c r="F247" s="110"/>
      <c r="G247" s="110"/>
      <c r="H247" s="110"/>
      <c r="I247" s="110"/>
      <c r="J247" s="110"/>
      <c r="K247" s="111"/>
      <c r="L247" s="111"/>
      <c r="M247" s="111"/>
    </row>
    <row r="248" spans="1:13" ht="12.75">
      <c r="A248" s="109"/>
      <c r="B248" s="110"/>
      <c r="C248" s="110"/>
      <c r="D248" s="110"/>
      <c r="E248" s="110"/>
      <c r="F248" s="110"/>
      <c r="G248" s="110"/>
      <c r="H248" s="110"/>
      <c r="I248" s="110"/>
      <c r="J248" s="110"/>
      <c r="K248" s="111"/>
      <c r="L248" s="111"/>
      <c r="M248" s="111"/>
    </row>
    <row r="249" spans="1:13" ht="12.75">
      <c r="A249" s="109"/>
      <c r="B249" s="110"/>
      <c r="C249" s="110"/>
      <c r="D249" s="110"/>
      <c r="E249" s="110"/>
      <c r="F249" s="110"/>
      <c r="G249" s="110"/>
      <c r="H249" s="110"/>
      <c r="I249" s="110"/>
      <c r="J249" s="110"/>
      <c r="K249" s="111"/>
      <c r="L249" s="111"/>
      <c r="M249" s="111"/>
    </row>
    <row r="250" spans="1:13" ht="12.75">
      <c r="A250" s="109"/>
      <c r="B250" s="110"/>
      <c r="C250" s="110"/>
      <c r="D250" s="110"/>
      <c r="E250" s="110"/>
      <c r="F250" s="110"/>
      <c r="G250" s="110"/>
      <c r="H250" s="110"/>
      <c r="I250" s="110"/>
      <c r="J250" s="110"/>
      <c r="K250" s="111"/>
      <c r="L250" s="111"/>
      <c r="M250" s="111"/>
    </row>
    <row r="251" spans="1:13" ht="12.75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1"/>
      <c r="L251" s="111"/>
      <c r="M251" s="111"/>
    </row>
    <row r="252" spans="1:13" ht="12.75">
      <c r="A252" s="109"/>
      <c r="B252" s="110"/>
      <c r="C252" s="110"/>
      <c r="D252" s="110"/>
      <c r="E252" s="110"/>
      <c r="F252" s="110"/>
      <c r="G252" s="110"/>
      <c r="H252" s="110"/>
      <c r="I252" s="110"/>
      <c r="J252" s="110"/>
      <c r="K252" s="111"/>
      <c r="L252" s="111"/>
      <c r="M252" s="111"/>
    </row>
    <row r="253" spans="1:13" ht="12.75">
      <c r="A253" s="109"/>
      <c r="B253" s="110"/>
      <c r="C253" s="110"/>
      <c r="D253" s="110"/>
      <c r="E253" s="110"/>
      <c r="F253" s="110"/>
      <c r="G253" s="110"/>
      <c r="H253" s="110"/>
      <c r="I253" s="110"/>
      <c r="J253" s="110"/>
      <c r="K253" s="111"/>
      <c r="L253" s="111"/>
      <c r="M253" s="111"/>
    </row>
    <row r="254" spans="1:13" ht="12.75">
      <c r="A254" s="109"/>
      <c r="B254" s="110"/>
      <c r="C254" s="110"/>
      <c r="D254" s="110"/>
      <c r="E254" s="110"/>
      <c r="F254" s="110"/>
      <c r="G254" s="110"/>
      <c r="H254" s="110"/>
      <c r="I254" s="110"/>
      <c r="J254" s="110"/>
      <c r="K254" s="111"/>
      <c r="L254" s="111"/>
      <c r="M254" s="111"/>
    </row>
    <row r="255" spans="1:13" ht="12.75">
      <c r="A255" s="109"/>
      <c r="B255" s="110"/>
      <c r="C255" s="110"/>
      <c r="D255" s="110"/>
      <c r="E255" s="110"/>
      <c r="F255" s="110"/>
      <c r="G255" s="110"/>
      <c r="H255" s="110"/>
      <c r="I255" s="110"/>
      <c r="J255" s="110"/>
      <c r="K255" s="111"/>
      <c r="L255" s="111"/>
      <c r="M255" s="111"/>
    </row>
    <row r="256" spans="1:13" ht="12.75">
      <c r="A256" s="109"/>
      <c r="B256" s="110"/>
      <c r="C256" s="110"/>
      <c r="D256" s="110"/>
      <c r="E256" s="110"/>
      <c r="F256" s="110"/>
      <c r="G256" s="110"/>
      <c r="H256" s="110"/>
      <c r="I256" s="110"/>
      <c r="J256" s="110"/>
      <c r="K256" s="111"/>
      <c r="L256" s="111"/>
      <c r="M256" s="111"/>
    </row>
    <row r="257" spans="1:13" ht="12.75">
      <c r="A257" s="109"/>
      <c r="B257" s="110"/>
      <c r="C257" s="110"/>
      <c r="D257" s="110"/>
      <c r="E257" s="110"/>
      <c r="F257" s="110"/>
      <c r="G257" s="110"/>
      <c r="H257" s="110"/>
      <c r="I257" s="110"/>
      <c r="J257" s="110"/>
      <c r="K257" s="111"/>
      <c r="L257" s="111"/>
      <c r="M257" s="111"/>
    </row>
    <row r="258" spans="1:13" ht="12.75">
      <c r="A258" s="109"/>
      <c r="B258" s="110"/>
      <c r="C258" s="110"/>
      <c r="D258" s="110"/>
      <c r="E258" s="110"/>
      <c r="F258" s="110"/>
      <c r="G258" s="110"/>
      <c r="H258" s="110"/>
      <c r="I258" s="110"/>
      <c r="J258" s="110"/>
      <c r="K258" s="111"/>
      <c r="L258" s="111"/>
      <c r="M258" s="111"/>
    </row>
    <row r="259" spans="1:13" ht="12.75">
      <c r="A259" s="109"/>
      <c r="B259" s="110"/>
      <c r="C259" s="110"/>
      <c r="D259" s="110"/>
      <c r="E259" s="110"/>
      <c r="F259" s="110"/>
      <c r="G259" s="110"/>
      <c r="H259" s="110"/>
      <c r="I259" s="110"/>
      <c r="J259" s="110"/>
      <c r="K259" s="111"/>
      <c r="L259" s="111"/>
      <c r="M259" s="111"/>
    </row>
    <row r="260" spans="1:13" ht="12.75">
      <c r="A260" s="109"/>
      <c r="B260" s="110"/>
      <c r="C260" s="110"/>
      <c r="D260" s="110"/>
      <c r="E260" s="110"/>
      <c r="F260" s="110"/>
      <c r="G260" s="110"/>
      <c r="H260" s="110"/>
      <c r="I260" s="110"/>
      <c r="J260" s="110"/>
      <c r="K260" s="111"/>
      <c r="L260" s="111"/>
      <c r="M260" s="111"/>
    </row>
    <row r="261" spans="1:13" ht="12.75">
      <c r="A261" s="109"/>
      <c r="B261" s="110"/>
      <c r="C261" s="110"/>
      <c r="D261" s="110"/>
      <c r="E261" s="110"/>
      <c r="F261" s="110"/>
      <c r="G261" s="110"/>
      <c r="H261" s="110"/>
      <c r="I261" s="110"/>
      <c r="J261" s="110"/>
      <c r="K261" s="111"/>
      <c r="L261" s="111"/>
      <c r="M261" s="111"/>
    </row>
    <row r="262" spans="1:13" ht="12.75">
      <c r="A262" s="109"/>
      <c r="B262" s="110"/>
      <c r="C262" s="110"/>
      <c r="D262" s="110"/>
      <c r="E262" s="110"/>
      <c r="F262" s="110"/>
      <c r="G262" s="110"/>
      <c r="H262" s="110"/>
      <c r="I262" s="110"/>
      <c r="J262" s="110"/>
      <c r="K262" s="111"/>
      <c r="L262" s="111"/>
      <c r="M262" s="111"/>
    </row>
    <row r="263" spans="1:13" ht="12.75">
      <c r="A263" s="109"/>
      <c r="B263" s="110"/>
      <c r="C263" s="110"/>
      <c r="D263" s="110"/>
      <c r="E263" s="110"/>
      <c r="F263" s="110"/>
      <c r="G263" s="110"/>
      <c r="H263" s="110"/>
      <c r="I263" s="110"/>
      <c r="J263" s="110"/>
      <c r="K263" s="111"/>
      <c r="L263" s="111"/>
      <c r="M263" s="111"/>
    </row>
    <row r="264" spans="1:13" ht="12.75">
      <c r="A264" s="109"/>
      <c r="B264" s="110"/>
      <c r="C264" s="110"/>
      <c r="D264" s="110"/>
      <c r="E264" s="110"/>
      <c r="F264" s="110"/>
      <c r="G264" s="110"/>
      <c r="H264" s="110"/>
      <c r="I264" s="110"/>
      <c r="J264" s="110"/>
      <c r="K264" s="111"/>
      <c r="L264" s="111"/>
      <c r="M264" s="111"/>
    </row>
    <row r="265" spans="1:13" ht="12.75">
      <c r="A265" s="109"/>
      <c r="B265" s="110"/>
      <c r="C265" s="110"/>
      <c r="D265" s="110"/>
      <c r="E265" s="110"/>
      <c r="F265" s="110"/>
      <c r="G265" s="110"/>
      <c r="H265" s="110"/>
      <c r="I265" s="110"/>
      <c r="J265" s="110"/>
      <c r="K265" s="111"/>
      <c r="L265" s="111"/>
      <c r="M265" s="111"/>
    </row>
    <row r="266" spans="1:13" ht="12.75">
      <c r="A266" s="109"/>
      <c r="B266" s="110"/>
      <c r="C266" s="110"/>
      <c r="D266" s="110"/>
      <c r="E266" s="110"/>
      <c r="F266" s="110"/>
      <c r="G266" s="110"/>
      <c r="H266" s="110"/>
      <c r="I266" s="110"/>
      <c r="J266" s="110"/>
      <c r="K266" s="111"/>
      <c r="L266" s="111"/>
      <c r="M266" s="111"/>
    </row>
    <row r="267" spans="1:13" ht="12.75">
      <c r="A267" s="109"/>
      <c r="B267" s="110"/>
      <c r="C267" s="110"/>
      <c r="D267" s="110"/>
      <c r="E267" s="110"/>
      <c r="F267" s="110"/>
      <c r="G267" s="110"/>
      <c r="H267" s="110"/>
      <c r="I267" s="110"/>
      <c r="J267" s="110"/>
      <c r="K267" s="111"/>
      <c r="L267" s="111"/>
      <c r="M267" s="111"/>
    </row>
    <row r="268" spans="1:13" ht="12.75">
      <c r="A268" s="109"/>
      <c r="B268" s="110"/>
      <c r="C268" s="110"/>
      <c r="D268" s="110"/>
      <c r="E268" s="110"/>
      <c r="F268" s="110"/>
      <c r="G268" s="110"/>
      <c r="H268" s="110"/>
      <c r="I268" s="110"/>
      <c r="J268" s="110"/>
      <c r="K268" s="111"/>
      <c r="L268" s="111"/>
      <c r="M268" s="111"/>
    </row>
    <row r="269" spans="1:13" ht="12.75">
      <c r="A269" s="109"/>
      <c r="B269" s="110"/>
      <c r="C269" s="110"/>
      <c r="D269" s="110"/>
      <c r="E269" s="110"/>
      <c r="F269" s="110"/>
      <c r="G269" s="110"/>
      <c r="H269" s="110"/>
      <c r="I269" s="110"/>
      <c r="J269" s="110"/>
      <c r="K269" s="111"/>
      <c r="L269" s="111"/>
      <c r="M269" s="111"/>
    </row>
    <row r="270" spans="1:13" ht="12.75">
      <c r="A270" s="109"/>
      <c r="B270" s="110"/>
      <c r="C270" s="110"/>
      <c r="D270" s="110"/>
      <c r="E270" s="110"/>
      <c r="F270" s="110"/>
      <c r="G270" s="110"/>
      <c r="H270" s="110"/>
      <c r="I270" s="110"/>
      <c r="J270" s="110"/>
      <c r="K270" s="111"/>
      <c r="L270" s="111"/>
      <c r="M270" s="111"/>
    </row>
    <row r="271" spans="1:13" ht="12.75">
      <c r="A271" s="109"/>
      <c r="B271" s="110"/>
      <c r="C271" s="110"/>
      <c r="D271" s="110"/>
      <c r="E271" s="110"/>
      <c r="F271" s="110"/>
      <c r="G271" s="110"/>
      <c r="H271" s="110"/>
      <c r="I271" s="110"/>
      <c r="J271" s="110"/>
      <c r="K271" s="111"/>
      <c r="L271" s="111"/>
      <c r="M271" s="111"/>
    </row>
    <row r="272" spans="1:13" ht="12.75">
      <c r="A272" s="109"/>
      <c r="B272" s="110"/>
      <c r="C272" s="110"/>
      <c r="D272" s="110"/>
      <c r="E272" s="110"/>
      <c r="F272" s="110"/>
      <c r="G272" s="110"/>
      <c r="H272" s="110"/>
      <c r="I272" s="110"/>
      <c r="J272" s="110"/>
      <c r="K272" s="111"/>
      <c r="L272" s="111"/>
      <c r="M272" s="111"/>
    </row>
    <row r="273" spans="1:13" ht="12.75">
      <c r="A273" s="109"/>
      <c r="B273" s="110"/>
      <c r="C273" s="110"/>
      <c r="D273" s="110"/>
      <c r="E273" s="110"/>
      <c r="F273" s="110"/>
      <c r="G273" s="110"/>
      <c r="H273" s="110"/>
      <c r="I273" s="110"/>
      <c r="J273" s="110"/>
      <c r="K273" s="111"/>
      <c r="L273" s="111"/>
      <c r="M273" s="111"/>
    </row>
    <row r="274" spans="1:13" ht="12.75">
      <c r="A274" s="10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1"/>
      <c r="L274" s="111"/>
      <c r="M274" s="111"/>
    </row>
    <row r="275" spans="1:13" ht="12.75">
      <c r="A275" s="109"/>
      <c r="B275" s="110"/>
      <c r="C275" s="110"/>
      <c r="D275" s="110"/>
      <c r="E275" s="110"/>
      <c r="F275" s="110"/>
      <c r="G275" s="110"/>
      <c r="H275" s="110"/>
      <c r="I275" s="110"/>
      <c r="J275" s="110"/>
      <c r="K275" s="111"/>
      <c r="L275" s="111"/>
      <c r="M275" s="111"/>
    </row>
    <row r="276" spans="1:13" ht="12.75">
      <c r="A276" s="109"/>
      <c r="B276" s="110"/>
      <c r="C276" s="110"/>
      <c r="D276" s="110"/>
      <c r="E276" s="110"/>
      <c r="F276" s="110"/>
      <c r="G276" s="110"/>
      <c r="H276" s="110"/>
      <c r="I276" s="110"/>
      <c r="J276" s="110"/>
      <c r="K276" s="111"/>
      <c r="L276" s="111"/>
      <c r="M276" s="111"/>
    </row>
    <row r="277" spans="1:13" ht="12.75">
      <c r="A277" s="109"/>
      <c r="B277" s="110"/>
      <c r="C277" s="110"/>
      <c r="D277" s="110"/>
      <c r="E277" s="110"/>
      <c r="F277" s="110"/>
      <c r="G277" s="110"/>
      <c r="H277" s="110"/>
      <c r="I277" s="110"/>
      <c r="J277" s="110"/>
      <c r="K277" s="111"/>
      <c r="L277" s="111"/>
      <c r="M277" s="111"/>
    </row>
    <row r="278" spans="1:13" ht="12.75">
      <c r="A278" s="109"/>
      <c r="B278" s="110"/>
      <c r="C278" s="110"/>
      <c r="D278" s="110"/>
      <c r="E278" s="110"/>
      <c r="F278" s="110"/>
      <c r="G278" s="110"/>
      <c r="H278" s="110"/>
      <c r="I278" s="110"/>
      <c r="J278" s="110"/>
      <c r="K278" s="111"/>
      <c r="L278" s="111"/>
      <c r="M278" s="111"/>
    </row>
    <row r="279" spans="1:13" ht="12.75">
      <c r="A279" s="109"/>
      <c r="B279" s="110"/>
      <c r="C279" s="110"/>
      <c r="D279" s="110"/>
      <c r="E279" s="110"/>
      <c r="F279" s="110"/>
      <c r="G279" s="110"/>
      <c r="H279" s="110"/>
      <c r="I279" s="110"/>
      <c r="J279" s="110"/>
      <c r="K279" s="111"/>
      <c r="L279" s="111"/>
      <c r="M279" s="111"/>
    </row>
    <row r="280" spans="1:13" ht="12.75">
      <c r="A280" s="109"/>
      <c r="B280" s="110"/>
      <c r="C280" s="110"/>
      <c r="D280" s="110"/>
      <c r="E280" s="110"/>
      <c r="F280" s="110"/>
      <c r="G280" s="110"/>
      <c r="H280" s="110"/>
      <c r="I280" s="110"/>
      <c r="J280" s="110"/>
      <c r="K280" s="111"/>
      <c r="L280" s="111"/>
      <c r="M280" s="111"/>
    </row>
    <row r="281" spans="1:13" ht="12.75">
      <c r="A281" s="109"/>
      <c r="B281" s="110"/>
      <c r="C281" s="110"/>
      <c r="D281" s="110"/>
      <c r="E281" s="110"/>
      <c r="F281" s="110"/>
      <c r="G281" s="110"/>
      <c r="H281" s="110"/>
      <c r="I281" s="110"/>
      <c r="J281" s="110"/>
      <c r="K281" s="111"/>
      <c r="L281" s="111"/>
      <c r="M281" s="111"/>
    </row>
    <row r="282" spans="1:13" ht="12.75">
      <c r="A282" s="109"/>
      <c r="B282" s="110"/>
      <c r="C282" s="110"/>
      <c r="D282" s="110"/>
      <c r="E282" s="110"/>
      <c r="F282" s="110"/>
      <c r="G282" s="110"/>
      <c r="H282" s="110"/>
      <c r="I282" s="110"/>
      <c r="J282" s="110"/>
      <c r="K282" s="111"/>
      <c r="L282" s="111"/>
      <c r="M282" s="111"/>
    </row>
    <row r="283" spans="1:13" ht="12.75">
      <c r="A283" s="109"/>
      <c r="B283" s="110"/>
      <c r="C283" s="110"/>
      <c r="D283" s="110"/>
      <c r="E283" s="110"/>
      <c r="F283" s="110"/>
      <c r="G283" s="110"/>
      <c r="H283" s="110"/>
      <c r="I283" s="110"/>
      <c r="J283" s="110"/>
      <c r="K283" s="111"/>
      <c r="L283" s="111"/>
      <c r="M283" s="111"/>
    </row>
    <row r="284" spans="1:13" ht="12.75">
      <c r="A284" s="109"/>
      <c r="B284" s="110"/>
      <c r="C284" s="110"/>
      <c r="D284" s="110"/>
      <c r="E284" s="110"/>
      <c r="F284" s="110"/>
      <c r="G284" s="110"/>
      <c r="H284" s="110"/>
      <c r="I284" s="110"/>
      <c r="J284" s="110"/>
      <c r="K284" s="111"/>
      <c r="L284" s="111"/>
      <c r="M284" s="111"/>
    </row>
    <row r="285" spans="1:13" ht="12.75">
      <c r="A285" s="109"/>
      <c r="B285" s="110"/>
      <c r="C285" s="110"/>
      <c r="D285" s="110"/>
      <c r="E285" s="110"/>
      <c r="F285" s="110"/>
      <c r="G285" s="110"/>
      <c r="H285" s="110"/>
      <c r="I285" s="110"/>
      <c r="J285" s="110"/>
      <c r="K285" s="111"/>
      <c r="L285" s="111"/>
      <c r="M285" s="111"/>
    </row>
    <row r="286" spans="1:13" ht="12.75">
      <c r="A286" s="109"/>
      <c r="B286" s="110"/>
      <c r="C286" s="110"/>
      <c r="D286" s="110"/>
      <c r="E286" s="110"/>
      <c r="F286" s="110"/>
      <c r="G286" s="110"/>
      <c r="H286" s="110"/>
      <c r="I286" s="110"/>
      <c r="J286" s="110"/>
      <c r="K286" s="111"/>
      <c r="L286" s="111"/>
      <c r="M286" s="111"/>
    </row>
    <row r="287" spans="1:13" ht="12.75">
      <c r="A287" s="109"/>
      <c r="B287" s="110"/>
      <c r="C287" s="110"/>
      <c r="D287" s="110"/>
      <c r="E287" s="110"/>
      <c r="F287" s="110"/>
      <c r="G287" s="110"/>
      <c r="H287" s="110"/>
      <c r="I287" s="110"/>
      <c r="J287" s="110"/>
      <c r="K287" s="111"/>
      <c r="L287" s="111"/>
      <c r="M287" s="111"/>
    </row>
    <row r="288" spans="1:13" ht="12.75">
      <c r="A288" s="109"/>
      <c r="B288" s="110"/>
      <c r="C288" s="110"/>
      <c r="D288" s="110"/>
      <c r="E288" s="110"/>
      <c r="F288" s="110"/>
      <c r="G288" s="110"/>
      <c r="H288" s="110"/>
      <c r="I288" s="110"/>
      <c r="J288" s="110"/>
      <c r="K288" s="111"/>
      <c r="L288" s="111"/>
      <c r="M288" s="111"/>
    </row>
    <row r="289" spans="1:13" ht="12.75">
      <c r="A289" s="109"/>
      <c r="B289" s="110"/>
      <c r="C289" s="110"/>
      <c r="D289" s="110"/>
      <c r="E289" s="110"/>
      <c r="F289" s="110"/>
      <c r="G289" s="110"/>
      <c r="H289" s="110"/>
      <c r="I289" s="110"/>
      <c r="J289" s="110"/>
      <c r="K289" s="111"/>
      <c r="L289" s="111"/>
      <c r="M289" s="111"/>
    </row>
    <row r="290" spans="1:13" ht="12.75">
      <c r="A290" s="109"/>
      <c r="B290" s="110"/>
      <c r="C290" s="110"/>
      <c r="D290" s="110"/>
      <c r="E290" s="110"/>
      <c r="F290" s="110"/>
      <c r="G290" s="110"/>
      <c r="H290" s="110"/>
      <c r="I290" s="110"/>
      <c r="J290" s="110"/>
      <c r="K290" s="111"/>
      <c r="L290" s="111"/>
      <c r="M290" s="111"/>
    </row>
    <row r="291" spans="1:13" ht="12.75">
      <c r="A291" s="109"/>
      <c r="B291" s="110"/>
      <c r="C291" s="110"/>
      <c r="D291" s="110"/>
      <c r="E291" s="110"/>
      <c r="F291" s="110"/>
      <c r="G291" s="110"/>
      <c r="H291" s="110"/>
      <c r="I291" s="110"/>
      <c r="J291" s="110"/>
      <c r="K291" s="111"/>
      <c r="L291" s="111"/>
      <c r="M291" s="111"/>
    </row>
    <row r="292" spans="1:13" ht="12.75">
      <c r="A292" s="109"/>
      <c r="B292" s="110"/>
      <c r="C292" s="110"/>
      <c r="D292" s="110"/>
      <c r="E292" s="110"/>
      <c r="F292" s="110"/>
      <c r="G292" s="110"/>
      <c r="H292" s="110"/>
      <c r="I292" s="110"/>
      <c r="J292" s="110"/>
      <c r="K292" s="111"/>
      <c r="L292" s="111"/>
      <c r="M292" s="111"/>
    </row>
    <row r="293" spans="1:13" ht="12.75">
      <c r="A293" s="109"/>
      <c r="B293" s="110"/>
      <c r="C293" s="110"/>
      <c r="D293" s="110"/>
      <c r="E293" s="110"/>
      <c r="F293" s="110"/>
      <c r="G293" s="110"/>
      <c r="H293" s="110"/>
      <c r="I293" s="110"/>
      <c r="J293" s="110"/>
      <c r="K293" s="111"/>
      <c r="L293" s="111"/>
      <c r="M293" s="111"/>
    </row>
    <row r="294" spans="1:13" ht="12.75">
      <c r="A294" s="109"/>
      <c r="B294" s="110"/>
      <c r="C294" s="110"/>
      <c r="D294" s="110"/>
      <c r="E294" s="110"/>
      <c r="F294" s="110"/>
      <c r="G294" s="110"/>
      <c r="H294" s="110"/>
      <c r="I294" s="110"/>
      <c r="J294" s="110"/>
      <c r="K294" s="111"/>
      <c r="L294" s="111"/>
      <c r="M294" s="111"/>
    </row>
    <row r="295" spans="1:13" ht="12.75">
      <c r="A295" s="109"/>
      <c r="B295" s="110"/>
      <c r="C295" s="110"/>
      <c r="D295" s="110"/>
      <c r="E295" s="110"/>
      <c r="F295" s="110"/>
      <c r="G295" s="110"/>
      <c r="H295" s="110"/>
      <c r="I295" s="110"/>
      <c r="J295" s="110"/>
      <c r="K295" s="111"/>
      <c r="L295" s="111"/>
      <c r="M295" s="111"/>
    </row>
    <row r="296" spans="1:13" ht="12.75">
      <c r="A296" s="109"/>
      <c r="B296" s="110"/>
      <c r="C296" s="110"/>
      <c r="D296" s="110"/>
      <c r="E296" s="110"/>
      <c r="F296" s="110"/>
      <c r="G296" s="110"/>
      <c r="H296" s="110"/>
      <c r="I296" s="110"/>
      <c r="J296" s="110"/>
      <c r="K296" s="111"/>
      <c r="L296" s="111"/>
      <c r="M296" s="111"/>
    </row>
    <row r="297" spans="1:13" ht="12.75">
      <c r="A297" s="10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1"/>
      <c r="L297" s="111"/>
      <c r="M297" s="111"/>
    </row>
    <row r="298" spans="1:13" ht="12.75">
      <c r="A298" s="109"/>
      <c r="B298" s="110"/>
      <c r="C298" s="110"/>
      <c r="D298" s="110"/>
      <c r="E298" s="110"/>
      <c r="F298" s="110"/>
      <c r="G298" s="110"/>
      <c r="H298" s="110"/>
      <c r="I298" s="110"/>
      <c r="J298" s="110"/>
      <c r="K298" s="111"/>
      <c r="L298" s="111"/>
      <c r="M298" s="111"/>
    </row>
    <row r="299" spans="1:13" ht="12.75">
      <c r="A299" s="109"/>
      <c r="B299" s="110"/>
      <c r="C299" s="110"/>
      <c r="D299" s="110"/>
      <c r="E299" s="110"/>
      <c r="F299" s="110"/>
      <c r="G299" s="110"/>
      <c r="H299" s="110"/>
      <c r="I299" s="110"/>
      <c r="J299" s="110"/>
      <c r="K299" s="111"/>
      <c r="L299" s="111"/>
      <c r="M299" s="111"/>
    </row>
    <row r="300" spans="1:13" ht="12.75">
      <c r="A300" s="109"/>
      <c r="B300" s="110"/>
      <c r="C300" s="110"/>
      <c r="D300" s="110"/>
      <c r="E300" s="110"/>
      <c r="F300" s="110"/>
      <c r="G300" s="110"/>
      <c r="H300" s="110"/>
      <c r="I300" s="110"/>
      <c r="J300" s="110"/>
      <c r="K300" s="111"/>
      <c r="L300" s="111"/>
      <c r="M300" s="111"/>
    </row>
    <row r="301" spans="1:13" ht="12.75">
      <c r="A301" s="109"/>
      <c r="B301" s="110"/>
      <c r="C301" s="110"/>
      <c r="D301" s="110"/>
      <c r="E301" s="110"/>
      <c r="F301" s="110"/>
      <c r="G301" s="110"/>
      <c r="H301" s="110"/>
      <c r="I301" s="110"/>
      <c r="J301" s="110"/>
      <c r="K301" s="111"/>
      <c r="L301" s="111"/>
      <c r="M301" s="111"/>
    </row>
    <row r="302" spans="1:13" ht="12.75">
      <c r="A302" s="109"/>
      <c r="B302" s="110"/>
      <c r="C302" s="110"/>
      <c r="D302" s="110"/>
      <c r="E302" s="110"/>
      <c r="F302" s="110"/>
      <c r="G302" s="110"/>
      <c r="H302" s="110"/>
      <c r="I302" s="110"/>
      <c r="J302" s="110"/>
      <c r="K302" s="111"/>
      <c r="L302" s="111"/>
      <c r="M302" s="111"/>
    </row>
    <row r="303" spans="1:13" ht="12.75">
      <c r="A303" s="109"/>
      <c r="B303" s="110"/>
      <c r="C303" s="110"/>
      <c r="D303" s="110"/>
      <c r="E303" s="110"/>
      <c r="F303" s="110"/>
      <c r="G303" s="110"/>
      <c r="H303" s="110"/>
      <c r="I303" s="110"/>
      <c r="J303" s="110"/>
      <c r="K303" s="111"/>
      <c r="L303" s="111"/>
      <c r="M303" s="111"/>
    </row>
    <row r="304" spans="1:13" ht="12.75">
      <c r="A304" s="109"/>
      <c r="B304" s="110"/>
      <c r="C304" s="110"/>
      <c r="D304" s="110"/>
      <c r="E304" s="110"/>
      <c r="F304" s="110"/>
      <c r="G304" s="110"/>
      <c r="H304" s="110"/>
      <c r="I304" s="110"/>
      <c r="J304" s="110"/>
      <c r="K304" s="111"/>
      <c r="L304" s="111"/>
      <c r="M304" s="111"/>
    </row>
    <row r="305" spans="1:13" ht="12.75">
      <c r="A305" s="109"/>
      <c r="B305" s="110"/>
      <c r="C305" s="110"/>
      <c r="D305" s="110"/>
      <c r="E305" s="110"/>
      <c r="F305" s="110"/>
      <c r="G305" s="110"/>
      <c r="H305" s="110"/>
      <c r="I305" s="110"/>
      <c r="J305" s="110"/>
      <c r="K305" s="111"/>
      <c r="L305" s="111"/>
      <c r="M305" s="111"/>
    </row>
    <row r="306" spans="1:13" ht="12.75">
      <c r="A306" s="109"/>
      <c r="B306" s="110"/>
      <c r="C306" s="110"/>
      <c r="D306" s="110"/>
      <c r="E306" s="110"/>
      <c r="F306" s="110"/>
      <c r="G306" s="110"/>
      <c r="H306" s="110"/>
      <c r="I306" s="110"/>
      <c r="J306" s="110"/>
      <c r="K306" s="111"/>
      <c r="L306" s="111"/>
      <c r="M306" s="111"/>
    </row>
    <row r="307" spans="1:13" ht="12.75">
      <c r="A307" s="109"/>
      <c r="B307" s="110"/>
      <c r="C307" s="110"/>
      <c r="D307" s="110"/>
      <c r="E307" s="110"/>
      <c r="F307" s="110"/>
      <c r="G307" s="110"/>
      <c r="H307" s="110"/>
      <c r="I307" s="110"/>
      <c r="J307" s="110"/>
      <c r="K307" s="111"/>
      <c r="L307" s="111"/>
      <c r="M307" s="111"/>
    </row>
    <row r="308" spans="1:13" ht="12.75">
      <c r="A308" s="109"/>
      <c r="B308" s="110"/>
      <c r="C308" s="110"/>
      <c r="D308" s="110"/>
      <c r="E308" s="110"/>
      <c r="F308" s="110"/>
      <c r="G308" s="110"/>
      <c r="H308" s="110"/>
      <c r="I308" s="110"/>
      <c r="J308" s="110"/>
      <c r="K308" s="111"/>
      <c r="L308" s="111"/>
      <c r="M308" s="111"/>
    </row>
    <row r="309" spans="1:13" ht="12.75">
      <c r="A309" s="109"/>
      <c r="B309" s="110"/>
      <c r="C309" s="110"/>
      <c r="D309" s="110"/>
      <c r="E309" s="110"/>
      <c r="F309" s="110"/>
      <c r="G309" s="110"/>
      <c r="H309" s="110"/>
      <c r="I309" s="110"/>
      <c r="J309" s="110"/>
      <c r="K309" s="111"/>
      <c r="L309" s="111"/>
      <c r="M309" s="111"/>
    </row>
    <row r="310" spans="1:13" ht="12.75">
      <c r="A310" s="109"/>
      <c r="B310" s="110"/>
      <c r="C310" s="110"/>
      <c r="D310" s="110"/>
      <c r="E310" s="110"/>
      <c r="F310" s="110"/>
      <c r="G310" s="110"/>
      <c r="H310" s="110"/>
      <c r="I310" s="110"/>
      <c r="J310" s="110"/>
      <c r="K310" s="111"/>
      <c r="L310" s="111"/>
      <c r="M310" s="111"/>
    </row>
    <row r="311" spans="1:13" ht="12.75">
      <c r="A311" s="109"/>
      <c r="B311" s="110"/>
      <c r="C311" s="110"/>
      <c r="D311" s="110"/>
      <c r="E311" s="110"/>
      <c r="F311" s="110"/>
      <c r="G311" s="110"/>
      <c r="H311" s="110"/>
      <c r="I311" s="110"/>
      <c r="J311" s="110"/>
      <c r="K311" s="111"/>
      <c r="L311" s="111"/>
      <c r="M311" s="111"/>
    </row>
    <row r="312" spans="1:13" ht="12.75">
      <c r="A312" s="109"/>
      <c r="B312" s="110"/>
      <c r="C312" s="110"/>
      <c r="D312" s="110"/>
      <c r="E312" s="110"/>
      <c r="F312" s="110"/>
      <c r="G312" s="110"/>
      <c r="H312" s="110"/>
      <c r="I312" s="110"/>
      <c r="J312" s="110"/>
      <c r="K312" s="111"/>
      <c r="L312" s="111"/>
      <c r="M312" s="111"/>
    </row>
    <row r="313" spans="1:13" ht="12.75">
      <c r="A313" s="109"/>
      <c r="B313" s="110"/>
      <c r="C313" s="110"/>
      <c r="D313" s="110"/>
      <c r="E313" s="110"/>
      <c r="F313" s="110"/>
      <c r="G313" s="110"/>
      <c r="H313" s="110"/>
      <c r="I313" s="110"/>
      <c r="J313" s="110"/>
      <c r="K313" s="111"/>
      <c r="L313" s="111"/>
      <c r="M313" s="111"/>
    </row>
    <row r="314" spans="1:13" ht="12.75">
      <c r="A314" s="109"/>
      <c r="B314" s="110"/>
      <c r="C314" s="110"/>
      <c r="D314" s="110"/>
      <c r="E314" s="110"/>
      <c r="F314" s="110"/>
      <c r="G314" s="110"/>
      <c r="H314" s="110"/>
      <c r="I314" s="110"/>
      <c r="J314" s="110"/>
      <c r="K314" s="111"/>
      <c r="L314" s="111"/>
      <c r="M314" s="111"/>
    </row>
    <row r="315" spans="1:13" ht="12.75">
      <c r="A315" s="109"/>
      <c r="B315" s="110"/>
      <c r="C315" s="110"/>
      <c r="D315" s="110"/>
      <c r="E315" s="110"/>
      <c r="F315" s="110"/>
      <c r="G315" s="110"/>
      <c r="H315" s="110"/>
      <c r="I315" s="110"/>
      <c r="J315" s="110"/>
      <c r="K315" s="111"/>
      <c r="L315" s="111"/>
      <c r="M315" s="111"/>
    </row>
    <row r="316" spans="1:13" ht="12.75">
      <c r="A316" s="109"/>
      <c r="B316" s="110"/>
      <c r="C316" s="110"/>
      <c r="D316" s="110"/>
      <c r="E316" s="110"/>
      <c r="F316" s="110"/>
      <c r="G316" s="110"/>
      <c r="H316" s="110"/>
      <c r="I316" s="110"/>
      <c r="J316" s="110"/>
      <c r="K316" s="111"/>
      <c r="L316" s="111"/>
      <c r="M316" s="111"/>
    </row>
    <row r="317" spans="1:13" ht="12.75">
      <c r="A317" s="109"/>
      <c r="B317" s="110"/>
      <c r="C317" s="110"/>
      <c r="D317" s="110"/>
      <c r="E317" s="110"/>
      <c r="F317" s="110"/>
      <c r="G317" s="110"/>
      <c r="H317" s="110"/>
      <c r="I317" s="110"/>
      <c r="J317" s="110"/>
      <c r="K317" s="111"/>
      <c r="L317" s="111"/>
      <c r="M317" s="111"/>
    </row>
    <row r="318" spans="1:13" ht="12.75">
      <c r="A318" s="109"/>
      <c r="B318" s="110"/>
      <c r="C318" s="110"/>
      <c r="D318" s="110"/>
      <c r="E318" s="110"/>
      <c r="F318" s="110"/>
      <c r="G318" s="110"/>
      <c r="H318" s="110"/>
      <c r="I318" s="110"/>
      <c r="J318" s="110"/>
      <c r="K318" s="111"/>
      <c r="L318" s="111"/>
      <c r="M318" s="111"/>
    </row>
    <row r="319" spans="1:13" ht="12.75">
      <c r="A319" s="109"/>
      <c r="B319" s="110"/>
      <c r="C319" s="110"/>
      <c r="D319" s="110"/>
      <c r="E319" s="110"/>
      <c r="F319" s="110"/>
      <c r="G319" s="110"/>
      <c r="H319" s="110"/>
      <c r="I319" s="110"/>
      <c r="J319" s="110"/>
      <c r="K319" s="111"/>
      <c r="L319" s="111"/>
      <c r="M319" s="111"/>
    </row>
    <row r="320" spans="1:13" ht="12.75">
      <c r="A320" s="10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1"/>
      <c r="L320" s="111"/>
      <c r="M320" s="111"/>
    </row>
    <row r="321" spans="1:13" ht="12.75">
      <c r="A321" s="109"/>
      <c r="B321" s="110"/>
      <c r="C321" s="110"/>
      <c r="D321" s="110"/>
      <c r="E321" s="110"/>
      <c r="F321" s="110"/>
      <c r="G321" s="110"/>
      <c r="H321" s="110"/>
      <c r="I321" s="110"/>
      <c r="J321" s="110"/>
      <c r="K321" s="111"/>
      <c r="L321" s="111"/>
      <c r="M321" s="111"/>
    </row>
    <row r="322" spans="1:13" ht="12.75">
      <c r="A322" s="109"/>
      <c r="B322" s="110"/>
      <c r="C322" s="110"/>
      <c r="D322" s="110"/>
      <c r="E322" s="110"/>
      <c r="F322" s="110"/>
      <c r="G322" s="110"/>
      <c r="H322" s="110"/>
      <c r="I322" s="110"/>
      <c r="J322" s="110"/>
      <c r="K322" s="111"/>
      <c r="L322" s="111"/>
      <c r="M322" s="111"/>
    </row>
    <row r="323" spans="1:13" ht="12.75">
      <c r="A323" s="109"/>
      <c r="B323" s="110"/>
      <c r="C323" s="110"/>
      <c r="D323" s="110"/>
      <c r="E323" s="110"/>
      <c r="F323" s="110"/>
      <c r="G323" s="110"/>
      <c r="H323" s="110"/>
      <c r="I323" s="110"/>
      <c r="J323" s="110"/>
      <c r="K323" s="111"/>
      <c r="L323" s="111"/>
      <c r="M323" s="111"/>
    </row>
    <row r="324" spans="1:13" ht="12.75">
      <c r="A324" s="109"/>
      <c r="B324" s="110"/>
      <c r="C324" s="110"/>
      <c r="D324" s="110"/>
      <c r="E324" s="110"/>
      <c r="F324" s="110"/>
      <c r="G324" s="110"/>
      <c r="H324" s="110"/>
      <c r="I324" s="110"/>
      <c r="J324" s="110"/>
      <c r="K324" s="111"/>
      <c r="L324" s="111"/>
      <c r="M324" s="111"/>
    </row>
    <row r="325" spans="1:13" ht="12.75">
      <c r="A325" s="109"/>
      <c r="B325" s="110"/>
      <c r="C325" s="110"/>
      <c r="D325" s="110"/>
      <c r="E325" s="110"/>
      <c r="F325" s="110"/>
      <c r="G325" s="110"/>
      <c r="H325" s="110"/>
      <c r="I325" s="110"/>
      <c r="J325" s="110"/>
      <c r="K325" s="111"/>
      <c r="L325" s="111"/>
      <c r="M325" s="111"/>
    </row>
    <row r="326" spans="1:13" ht="12.75">
      <c r="A326" s="109"/>
      <c r="B326" s="110"/>
      <c r="C326" s="110"/>
      <c r="D326" s="110"/>
      <c r="E326" s="110"/>
      <c r="F326" s="110"/>
      <c r="G326" s="110"/>
      <c r="H326" s="110"/>
      <c r="I326" s="110"/>
      <c r="J326" s="110"/>
      <c r="K326" s="111"/>
      <c r="L326" s="111"/>
      <c r="M326" s="111"/>
    </row>
    <row r="327" spans="1:13" ht="12.75">
      <c r="A327" s="109"/>
      <c r="B327" s="110"/>
      <c r="C327" s="110"/>
      <c r="D327" s="110"/>
      <c r="E327" s="110"/>
      <c r="F327" s="110"/>
      <c r="G327" s="110"/>
      <c r="H327" s="110"/>
      <c r="I327" s="110"/>
      <c r="J327" s="110"/>
      <c r="K327" s="111"/>
      <c r="L327" s="111"/>
      <c r="M327" s="111"/>
    </row>
    <row r="328" spans="1:13" ht="12.75">
      <c r="A328" s="109"/>
      <c r="B328" s="110"/>
      <c r="C328" s="110"/>
      <c r="D328" s="110"/>
      <c r="E328" s="110"/>
      <c r="F328" s="110"/>
      <c r="G328" s="110"/>
      <c r="H328" s="110"/>
      <c r="I328" s="110"/>
      <c r="J328" s="110"/>
      <c r="K328" s="111"/>
      <c r="L328" s="111"/>
      <c r="M328" s="111"/>
    </row>
    <row r="329" spans="1:13" ht="12.75">
      <c r="A329" s="109"/>
      <c r="B329" s="110"/>
      <c r="C329" s="110"/>
      <c r="D329" s="110"/>
      <c r="E329" s="110"/>
      <c r="F329" s="110"/>
      <c r="G329" s="110"/>
      <c r="H329" s="110"/>
      <c r="I329" s="110"/>
      <c r="J329" s="110"/>
      <c r="K329" s="111"/>
      <c r="L329" s="111"/>
      <c r="M329" s="111"/>
    </row>
    <row r="330" spans="1:13" ht="12.75">
      <c r="A330" s="109"/>
      <c r="B330" s="110"/>
      <c r="C330" s="110"/>
      <c r="D330" s="110"/>
      <c r="E330" s="110"/>
      <c r="F330" s="110"/>
      <c r="G330" s="110"/>
      <c r="H330" s="110"/>
      <c r="I330" s="110"/>
      <c r="J330" s="110"/>
      <c r="K330" s="111"/>
      <c r="L330" s="111"/>
      <c r="M330" s="111"/>
    </row>
    <row r="331" spans="1:13" ht="12.75">
      <c r="A331" s="109"/>
      <c r="B331" s="110"/>
      <c r="C331" s="110"/>
      <c r="D331" s="110"/>
      <c r="E331" s="110"/>
      <c r="F331" s="110"/>
      <c r="G331" s="110"/>
      <c r="H331" s="110"/>
      <c r="I331" s="110"/>
      <c r="J331" s="110"/>
      <c r="K331" s="111"/>
      <c r="L331" s="111"/>
      <c r="M331" s="111"/>
    </row>
    <row r="332" spans="1:13" ht="12.75">
      <c r="A332" s="109"/>
      <c r="B332" s="110"/>
      <c r="C332" s="110"/>
      <c r="D332" s="110"/>
      <c r="E332" s="110"/>
      <c r="F332" s="110"/>
      <c r="G332" s="110"/>
      <c r="H332" s="110"/>
      <c r="I332" s="110"/>
      <c r="J332" s="110"/>
      <c r="K332" s="111"/>
      <c r="L332" s="111"/>
      <c r="M332" s="111"/>
    </row>
    <row r="333" spans="1:13" ht="12.75">
      <c r="A333" s="109"/>
      <c r="B333" s="110"/>
      <c r="C333" s="110"/>
      <c r="D333" s="110"/>
      <c r="E333" s="110"/>
      <c r="F333" s="110"/>
      <c r="G333" s="110"/>
      <c r="H333" s="110"/>
      <c r="I333" s="110"/>
      <c r="J333" s="110"/>
      <c r="K333" s="111"/>
      <c r="L333" s="111"/>
      <c r="M333" s="111"/>
    </row>
    <row r="334" spans="1:13" ht="12.75">
      <c r="A334" s="109"/>
      <c r="B334" s="110"/>
      <c r="C334" s="110"/>
      <c r="D334" s="110"/>
      <c r="E334" s="110"/>
      <c r="F334" s="110"/>
      <c r="G334" s="110"/>
      <c r="H334" s="110"/>
      <c r="I334" s="110"/>
      <c r="J334" s="110"/>
      <c r="K334" s="111"/>
      <c r="L334" s="111"/>
      <c r="M334" s="111"/>
    </row>
    <row r="335" spans="1:13" ht="12.75">
      <c r="A335" s="109"/>
      <c r="B335" s="110"/>
      <c r="C335" s="110"/>
      <c r="D335" s="110"/>
      <c r="E335" s="110"/>
      <c r="F335" s="110"/>
      <c r="G335" s="110"/>
      <c r="H335" s="110"/>
      <c r="I335" s="110"/>
      <c r="J335" s="110"/>
      <c r="K335" s="111"/>
      <c r="L335" s="111"/>
      <c r="M335" s="111"/>
    </row>
    <row r="336" spans="1:13" ht="12.75">
      <c r="A336" s="109"/>
      <c r="B336" s="110"/>
      <c r="C336" s="110"/>
      <c r="D336" s="110"/>
      <c r="E336" s="110"/>
      <c r="F336" s="110"/>
      <c r="G336" s="110"/>
      <c r="H336" s="110"/>
      <c r="I336" s="110"/>
      <c r="J336" s="110"/>
      <c r="K336" s="111"/>
      <c r="L336" s="111"/>
      <c r="M336" s="111"/>
    </row>
    <row r="337" spans="1:13" ht="12.75">
      <c r="A337" s="109"/>
      <c r="B337" s="110"/>
      <c r="C337" s="110"/>
      <c r="D337" s="110"/>
      <c r="E337" s="110"/>
      <c r="F337" s="110"/>
      <c r="G337" s="110"/>
      <c r="H337" s="110"/>
      <c r="I337" s="110"/>
      <c r="J337" s="110"/>
      <c r="K337" s="111"/>
      <c r="L337" s="111"/>
      <c r="M337" s="111"/>
    </row>
    <row r="338" spans="1:13" ht="12.75">
      <c r="A338" s="109"/>
      <c r="B338" s="110"/>
      <c r="C338" s="110"/>
      <c r="D338" s="110"/>
      <c r="E338" s="110"/>
      <c r="F338" s="110"/>
      <c r="G338" s="110"/>
      <c r="H338" s="110"/>
      <c r="I338" s="110"/>
      <c r="J338" s="110"/>
      <c r="K338" s="111"/>
      <c r="L338" s="111"/>
      <c r="M338" s="111"/>
    </row>
    <row r="339" spans="1:13" ht="12.75">
      <c r="A339" s="109"/>
      <c r="B339" s="110"/>
      <c r="C339" s="110"/>
      <c r="D339" s="110"/>
      <c r="E339" s="110"/>
      <c r="F339" s="110"/>
      <c r="G339" s="110"/>
      <c r="H339" s="110"/>
      <c r="I339" s="110"/>
      <c r="J339" s="110"/>
      <c r="K339" s="111"/>
      <c r="L339" s="111"/>
      <c r="M339" s="111"/>
    </row>
    <row r="340" spans="1:13" ht="12.75">
      <c r="A340" s="109"/>
      <c r="B340" s="110"/>
      <c r="C340" s="110"/>
      <c r="D340" s="110"/>
      <c r="E340" s="110"/>
      <c r="F340" s="110"/>
      <c r="G340" s="110"/>
      <c r="H340" s="110"/>
      <c r="I340" s="110"/>
      <c r="J340" s="110"/>
      <c r="K340" s="111"/>
      <c r="L340" s="111"/>
      <c r="M340" s="111"/>
    </row>
    <row r="341" spans="1:13" ht="12.75">
      <c r="A341" s="109"/>
      <c r="B341" s="110"/>
      <c r="C341" s="110"/>
      <c r="D341" s="110"/>
      <c r="E341" s="110"/>
      <c r="F341" s="110"/>
      <c r="G341" s="110"/>
      <c r="H341" s="110"/>
      <c r="I341" s="110"/>
      <c r="J341" s="110"/>
      <c r="K341" s="111"/>
      <c r="L341" s="111"/>
      <c r="M341" s="111"/>
    </row>
    <row r="342" spans="1:13" ht="12.75">
      <c r="A342" s="109"/>
      <c r="B342" s="110"/>
      <c r="C342" s="110"/>
      <c r="D342" s="110"/>
      <c r="E342" s="110"/>
      <c r="F342" s="110"/>
      <c r="G342" s="110"/>
      <c r="H342" s="110"/>
      <c r="I342" s="110"/>
      <c r="J342" s="110"/>
      <c r="K342" s="111"/>
      <c r="L342" s="111"/>
      <c r="M342" s="111"/>
    </row>
    <row r="343" spans="1:13" ht="12.75">
      <c r="A343" s="109"/>
      <c r="B343" s="110"/>
      <c r="C343" s="110"/>
      <c r="D343" s="110"/>
      <c r="E343" s="110"/>
      <c r="F343" s="110"/>
      <c r="G343" s="110"/>
      <c r="H343" s="110"/>
      <c r="I343" s="110"/>
      <c r="J343" s="110"/>
      <c r="K343" s="111"/>
      <c r="L343" s="111"/>
      <c r="M343" s="111"/>
    </row>
    <row r="344" spans="1:13" ht="12.75">
      <c r="A344" s="109"/>
      <c r="B344" s="110"/>
      <c r="C344" s="110"/>
      <c r="D344" s="110"/>
      <c r="E344" s="110"/>
      <c r="F344" s="110"/>
      <c r="G344" s="110"/>
      <c r="H344" s="110"/>
      <c r="I344" s="110"/>
      <c r="J344" s="110"/>
      <c r="K344" s="111"/>
      <c r="L344" s="111"/>
      <c r="M344" s="111"/>
    </row>
    <row r="345" spans="1:13" ht="12.75">
      <c r="A345" s="109"/>
      <c r="B345" s="110"/>
      <c r="C345" s="110"/>
      <c r="D345" s="110"/>
      <c r="E345" s="110"/>
      <c r="F345" s="110"/>
      <c r="G345" s="110"/>
      <c r="H345" s="110"/>
      <c r="I345" s="110"/>
      <c r="J345" s="110"/>
      <c r="K345" s="111"/>
      <c r="L345" s="111"/>
      <c r="M345" s="111"/>
    </row>
    <row r="346" spans="1:13" ht="12.75">
      <c r="A346" s="109"/>
      <c r="B346" s="110"/>
      <c r="C346" s="110"/>
      <c r="D346" s="110"/>
      <c r="E346" s="110"/>
      <c r="F346" s="110"/>
      <c r="G346" s="110"/>
      <c r="H346" s="110"/>
      <c r="I346" s="110"/>
      <c r="J346" s="110"/>
      <c r="K346" s="111"/>
      <c r="L346" s="111"/>
      <c r="M346" s="111"/>
    </row>
    <row r="347" spans="1:13" ht="12.75">
      <c r="A347" s="109"/>
      <c r="B347" s="110"/>
      <c r="C347" s="110"/>
      <c r="D347" s="110"/>
      <c r="E347" s="110"/>
      <c r="F347" s="110"/>
      <c r="G347" s="110"/>
      <c r="H347" s="110"/>
      <c r="I347" s="110"/>
      <c r="J347" s="110"/>
      <c r="K347" s="111"/>
      <c r="L347" s="111"/>
      <c r="M347" s="111"/>
    </row>
    <row r="348" spans="1:13" ht="12.75">
      <c r="A348" s="109"/>
      <c r="B348" s="110"/>
      <c r="C348" s="110"/>
      <c r="D348" s="110"/>
      <c r="E348" s="110"/>
      <c r="F348" s="110"/>
      <c r="G348" s="110"/>
      <c r="H348" s="110"/>
      <c r="I348" s="110"/>
      <c r="J348" s="110"/>
      <c r="K348" s="111"/>
      <c r="L348" s="111"/>
      <c r="M348" s="111"/>
    </row>
    <row r="349" spans="1:13" ht="12.75">
      <c r="A349" s="109"/>
      <c r="B349" s="110"/>
      <c r="C349" s="110"/>
      <c r="D349" s="110"/>
      <c r="E349" s="110"/>
      <c r="F349" s="110"/>
      <c r="G349" s="110"/>
      <c r="H349" s="110"/>
      <c r="I349" s="110"/>
      <c r="J349" s="110"/>
      <c r="K349" s="111"/>
      <c r="L349" s="111"/>
      <c r="M349" s="111"/>
    </row>
  </sheetData>
  <sheetProtection/>
  <mergeCells count="20">
    <mergeCell ref="A11:C11"/>
    <mergeCell ref="N13:P13"/>
    <mergeCell ref="N14:P15"/>
    <mergeCell ref="I15:I16"/>
    <mergeCell ref="I13:M14"/>
    <mergeCell ref="J15:M15"/>
    <mergeCell ref="E85:F85"/>
    <mergeCell ref="E87:F87"/>
    <mergeCell ref="A13:A16"/>
    <mergeCell ref="B13:B16"/>
    <mergeCell ref="C13:C16"/>
    <mergeCell ref="D13:H14"/>
    <mergeCell ref="D15:D16"/>
    <mergeCell ref="E15:H15"/>
    <mergeCell ref="A7:C7"/>
    <mergeCell ref="H1:K1"/>
    <mergeCell ref="A2:P2"/>
    <mergeCell ref="A10:C10"/>
    <mergeCell ref="A8:C8"/>
    <mergeCell ref="A9:C9"/>
  </mergeCells>
  <printOptions/>
  <pageMargins left="0.21" right="0.1968503937007874" top="0.33" bottom="0.46" header="0" footer="0"/>
  <pageSetup blackAndWhite="1" fitToHeight="2" horizontalDpi="600" verticalDpi="600" orientation="landscape" paperSize="9" scale="50" r:id="rId1"/>
  <headerFooter alignWithMargins="0">
    <oddHeader>&amp;R&amp;P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22">
      <selection activeCell="B68" sqref="B68"/>
    </sheetView>
  </sheetViews>
  <sheetFormatPr defaultColWidth="9.00390625" defaultRowHeight="12.75"/>
  <cols>
    <col min="1" max="1" width="68.625" style="287" customWidth="1"/>
    <col min="2" max="2" width="8.375" style="238" customWidth="1"/>
    <col min="3" max="3" width="17.75390625" style="238" customWidth="1"/>
    <col min="4" max="4" width="17.875" style="238" customWidth="1"/>
    <col min="5" max="16384" width="9.125" style="236" customWidth="1"/>
  </cols>
  <sheetData>
    <row r="1" spans="1:4" ht="12.75">
      <c r="A1" s="349" t="s">
        <v>0</v>
      </c>
      <c r="B1" s="349"/>
      <c r="C1" s="349"/>
      <c r="D1" s="349"/>
    </row>
    <row r="2" spans="1:4" ht="13.5" customHeight="1">
      <c r="A2" s="350" t="s">
        <v>172</v>
      </c>
      <c r="B2" s="351"/>
      <c r="C2" s="351"/>
      <c r="D2" s="351"/>
    </row>
    <row r="3" spans="1:4" s="239" customFormat="1" ht="12.75">
      <c r="A3" s="352"/>
      <c r="B3" s="352"/>
      <c r="C3" s="352"/>
      <c r="D3" s="352"/>
    </row>
    <row r="4" spans="1:4" s="239" customFormat="1" ht="12.75">
      <c r="A4" s="240" t="s">
        <v>2</v>
      </c>
      <c r="B4" s="353"/>
      <c r="C4" s="353"/>
      <c r="D4" s="353"/>
    </row>
    <row r="5" spans="1:4" s="239" customFormat="1" ht="22.5" customHeight="1">
      <c r="A5" s="241"/>
      <c r="B5" s="242"/>
      <c r="C5" s="243">
        <f>C16-C10</f>
        <v>4751300</v>
      </c>
      <c r="D5" s="244"/>
    </row>
    <row r="6" spans="1:4" s="239" customFormat="1" ht="12.75">
      <c r="A6" s="343" t="s">
        <v>4</v>
      </c>
      <c r="B6" s="345" t="s">
        <v>5</v>
      </c>
      <c r="C6" s="347" t="s">
        <v>6</v>
      </c>
      <c r="D6" s="290"/>
    </row>
    <row r="7" spans="1:4" s="239" customFormat="1" ht="13.5" thickBot="1">
      <c r="A7" s="344"/>
      <c r="B7" s="346"/>
      <c r="C7" s="348"/>
      <c r="D7" s="245"/>
    </row>
    <row r="8" spans="1:4" s="239" customFormat="1" ht="14.25" thickBot="1" thickTop="1">
      <c r="A8" s="246">
        <v>1</v>
      </c>
      <c r="B8" s="246">
        <v>2</v>
      </c>
      <c r="C8" s="341">
        <v>1501000</v>
      </c>
      <c r="D8" s="247"/>
    </row>
    <row r="9" spans="1:4" s="239" customFormat="1" ht="14.25" thickBot="1" thickTop="1">
      <c r="A9" s="248" t="s">
        <v>39</v>
      </c>
      <c r="B9" s="249" t="s">
        <v>40</v>
      </c>
      <c r="C9" s="342"/>
      <c r="D9" s="250"/>
    </row>
    <row r="10" spans="1:4" s="239" customFormat="1" ht="19.5" thickBot="1" thickTop="1">
      <c r="A10" s="251" t="s">
        <v>41</v>
      </c>
      <c r="B10" s="252" t="s">
        <v>40</v>
      </c>
      <c r="C10" s="18">
        <v>1501000</v>
      </c>
      <c r="D10" s="253"/>
    </row>
    <row r="11" spans="1:4" s="259" customFormat="1" ht="18.75" thickTop="1">
      <c r="A11" s="256" t="s">
        <v>42</v>
      </c>
      <c r="B11" s="257" t="s">
        <v>40</v>
      </c>
      <c r="C11" s="24"/>
      <c r="D11" s="258"/>
    </row>
    <row r="12" spans="1:4" s="239" customFormat="1" ht="18">
      <c r="A12" s="260" t="s">
        <v>43</v>
      </c>
      <c r="B12" s="261" t="s">
        <v>40</v>
      </c>
      <c r="C12" s="30"/>
      <c r="D12" s="262"/>
    </row>
    <row r="13" spans="1:4" s="259" customFormat="1" ht="18">
      <c r="A13" s="263" t="s">
        <v>44</v>
      </c>
      <c r="B13" s="252" t="s">
        <v>40</v>
      </c>
      <c r="C13" s="30"/>
      <c r="D13" s="255"/>
    </row>
    <row r="14" spans="1:4" s="239" customFormat="1" ht="18">
      <c r="A14" s="263" t="s">
        <v>45</v>
      </c>
      <c r="B14" s="252" t="s">
        <v>40</v>
      </c>
      <c r="C14" s="30"/>
      <c r="D14" s="255"/>
    </row>
    <row r="15" spans="1:4" s="239" customFormat="1" ht="18">
      <c r="A15" s="264"/>
      <c r="B15" s="252"/>
      <c r="C15" s="30"/>
      <c r="D15" s="265"/>
    </row>
    <row r="16" spans="1:4" s="239" customFormat="1" ht="18">
      <c r="A16" s="266" t="s">
        <v>46</v>
      </c>
      <c r="B16" s="267" t="s">
        <v>40</v>
      </c>
      <c r="C16" s="30">
        <v>6252300</v>
      </c>
      <c r="D16" s="268"/>
    </row>
    <row r="17" spans="1:4" s="239" customFormat="1" ht="18">
      <c r="A17" s="269" t="s">
        <v>47</v>
      </c>
      <c r="B17" s="261">
        <v>2000</v>
      </c>
      <c r="C17" s="30">
        <v>6252300</v>
      </c>
      <c r="D17" s="270"/>
    </row>
    <row r="18" spans="1:4" s="239" customFormat="1" ht="18">
      <c r="A18" s="271" t="s">
        <v>48</v>
      </c>
      <c r="B18" s="272" t="s">
        <v>49</v>
      </c>
      <c r="C18" s="53">
        <v>4751300</v>
      </c>
      <c r="D18" s="270">
        <f>D20+D22</f>
        <v>4058210.0700000003</v>
      </c>
    </row>
    <row r="19" spans="1:4" s="239" customFormat="1" ht="18">
      <c r="A19" s="271" t="s">
        <v>50</v>
      </c>
      <c r="B19" s="261">
        <v>2110</v>
      </c>
      <c r="C19" s="30">
        <v>3894600</v>
      </c>
      <c r="D19" s="270">
        <v>3328984.14</v>
      </c>
    </row>
    <row r="20" spans="1:4" s="239" customFormat="1" ht="18">
      <c r="A20" s="273" t="s">
        <v>51</v>
      </c>
      <c r="B20" s="274">
        <v>2111</v>
      </c>
      <c r="C20" s="30">
        <v>3894600</v>
      </c>
      <c r="D20" s="253">
        <v>3328984.14</v>
      </c>
    </row>
    <row r="21" spans="1:4" s="239" customFormat="1" ht="18">
      <c r="A21" s="275" t="s">
        <v>52</v>
      </c>
      <c r="B21" s="276" t="s">
        <v>53</v>
      </c>
      <c r="C21" s="30"/>
      <c r="D21" s="253"/>
    </row>
    <row r="22" spans="1:4" s="239" customFormat="1" ht="18">
      <c r="A22" s="277" t="s">
        <v>54</v>
      </c>
      <c r="B22" s="252">
        <v>2120</v>
      </c>
      <c r="C22" s="30">
        <v>856700</v>
      </c>
      <c r="D22" s="253">
        <v>729225.93</v>
      </c>
    </row>
    <row r="23" spans="1:4" s="237" customFormat="1" ht="18">
      <c r="A23" s="272" t="s">
        <v>55</v>
      </c>
      <c r="B23" s="261">
        <v>2200</v>
      </c>
      <c r="C23" s="30">
        <v>1501000</v>
      </c>
      <c r="D23" s="270"/>
    </row>
    <row r="24" spans="1:4" s="239" customFormat="1" ht="18">
      <c r="A24" s="288" t="s">
        <v>174</v>
      </c>
      <c r="B24" s="274">
        <v>2210</v>
      </c>
      <c r="C24" s="30">
        <v>102600</v>
      </c>
      <c r="D24" s="253">
        <f>D25+D26+D27+D28+D29+D30+D31+D32</f>
        <v>41906</v>
      </c>
    </row>
    <row r="25" spans="1:4" s="239" customFormat="1" ht="18">
      <c r="A25" s="288" t="s">
        <v>173</v>
      </c>
      <c r="B25" s="274"/>
      <c r="C25" s="30"/>
      <c r="D25" s="253">
        <v>3900</v>
      </c>
    </row>
    <row r="26" spans="1:4" s="239" customFormat="1" ht="18">
      <c r="A26" s="288" t="s">
        <v>175</v>
      </c>
      <c r="B26" s="274"/>
      <c r="C26" s="30"/>
      <c r="D26" s="253">
        <v>5250</v>
      </c>
    </row>
    <row r="27" spans="1:4" s="239" customFormat="1" ht="18">
      <c r="A27" s="288" t="s">
        <v>176</v>
      </c>
      <c r="B27" s="274"/>
      <c r="C27" s="30"/>
      <c r="D27" s="253">
        <v>2972</v>
      </c>
    </row>
    <row r="28" spans="1:4" s="239" customFormat="1" ht="18">
      <c r="A28" s="288" t="s">
        <v>177</v>
      </c>
      <c r="B28" s="274"/>
      <c r="C28" s="30"/>
      <c r="D28" s="253">
        <v>6500</v>
      </c>
    </row>
    <row r="29" spans="1:4" s="239" customFormat="1" ht="18">
      <c r="A29" s="288" t="s">
        <v>178</v>
      </c>
      <c r="B29" s="274"/>
      <c r="C29" s="30"/>
      <c r="D29" s="253">
        <v>15084</v>
      </c>
    </row>
    <row r="30" spans="1:4" s="239" customFormat="1" ht="18">
      <c r="A30" s="288" t="s">
        <v>179</v>
      </c>
      <c r="B30" s="274"/>
      <c r="C30" s="30"/>
      <c r="D30" s="253">
        <v>3000</v>
      </c>
    </row>
    <row r="31" spans="1:4" s="239" customFormat="1" ht="18">
      <c r="A31" s="288" t="s">
        <v>182</v>
      </c>
      <c r="B31" s="274"/>
      <c r="C31" s="30"/>
      <c r="D31" s="253">
        <v>2000</v>
      </c>
    </row>
    <row r="32" spans="1:4" s="239" customFormat="1" ht="18">
      <c r="A32" s="288" t="s">
        <v>180</v>
      </c>
      <c r="B32" s="274"/>
      <c r="C32" s="30"/>
      <c r="D32" s="253">
        <v>3200</v>
      </c>
    </row>
    <row r="33" spans="1:4" s="239" customFormat="1" ht="18">
      <c r="A33" s="288"/>
      <c r="B33" s="274"/>
      <c r="C33" s="30"/>
      <c r="D33" s="253"/>
    </row>
    <row r="34" spans="1:4" s="239" customFormat="1" ht="18">
      <c r="A34" s="275" t="s">
        <v>57</v>
      </c>
      <c r="B34" s="274">
        <v>2220</v>
      </c>
      <c r="C34" s="30">
        <v>600</v>
      </c>
      <c r="D34" s="253">
        <v>400</v>
      </c>
    </row>
    <row r="35" spans="1:4" s="279" customFormat="1" ht="18">
      <c r="A35" s="273" t="s">
        <v>58</v>
      </c>
      <c r="B35" s="274">
        <v>2230</v>
      </c>
      <c r="C35" s="30">
        <v>159800</v>
      </c>
      <c r="D35" s="253">
        <v>142617.29</v>
      </c>
    </row>
    <row r="36" spans="1:4" s="239" customFormat="1" ht="18">
      <c r="A36" s="288" t="s">
        <v>181</v>
      </c>
      <c r="B36" s="274">
        <v>2240</v>
      </c>
      <c r="C36" s="30">
        <v>127200</v>
      </c>
      <c r="D36" s="289">
        <f>D37+D38+D39+D40+D41+D42+D43+D44+D45+D46</f>
        <v>117765.09</v>
      </c>
    </row>
    <row r="37" spans="1:4" s="239" customFormat="1" ht="18">
      <c r="A37" s="288" t="s">
        <v>183</v>
      </c>
      <c r="B37" s="274"/>
      <c r="C37" s="30"/>
      <c r="D37" s="278">
        <v>1095</v>
      </c>
    </row>
    <row r="38" spans="1:4" s="239" customFormat="1" ht="18">
      <c r="A38" s="288" t="s">
        <v>184</v>
      </c>
      <c r="B38" s="274"/>
      <c r="C38" s="30"/>
      <c r="D38" s="278">
        <v>4015.12</v>
      </c>
    </row>
    <row r="39" spans="1:4" s="239" customFormat="1" ht="18">
      <c r="A39" s="288" t="s">
        <v>185</v>
      </c>
      <c r="B39" s="274"/>
      <c r="C39" s="30"/>
      <c r="D39" s="278">
        <v>7670</v>
      </c>
    </row>
    <row r="40" spans="1:4" s="239" customFormat="1" ht="18">
      <c r="A40" s="288" t="s">
        <v>186</v>
      </c>
      <c r="B40" s="274"/>
      <c r="C40" s="30"/>
      <c r="D40" s="278">
        <v>1935.37</v>
      </c>
    </row>
    <row r="41" spans="1:4" s="239" customFormat="1" ht="18">
      <c r="A41" s="288" t="s">
        <v>187</v>
      </c>
      <c r="B41" s="274"/>
      <c r="C41" s="30"/>
      <c r="D41" s="278">
        <v>9500</v>
      </c>
    </row>
    <row r="42" spans="1:4" s="239" customFormat="1" ht="18">
      <c r="A42" s="288" t="s">
        <v>188</v>
      </c>
      <c r="B42" s="274"/>
      <c r="C42" s="30"/>
      <c r="D42" s="278">
        <v>3980</v>
      </c>
    </row>
    <row r="43" spans="1:4" s="239" customFormat="1" ht="18">
      <c r="A43" s="288" t="s">
        <v>189</v>
      </c>
      <c r="B43" s="274"/>
      <c r="C43" s="30"/>
      <c r="D43" s="278">
        <v>870</v>
      </c>
    </row>
    <row r="44" spans="1:4" s="239" customFormat="1" ht="18">
      <c r="A44" s="288" t="s">
        <v>190</v>
      </c>
      <c r="B44" s="274"/>
      <c r="C44" s="30"/>
      <c r="D44" s="278">
        <v>1700</v>
      </c>
    </row>
    <row r="45" spans="1:4" s="239" customFormat="1" ht="18">
      <c r="A45" s="288" t="s">
        <v>191</v>
      </c>
      <c r="B45" s="274"/>
      <c r="C45" s="30"/>
      <c r="D45" s="278">
        <v>2000</v>
      </c>
    </row>
    <row r="46" spans="1:4" s="239" customFormat="1" ht="18">
      <c r="A46" s="288" t="s">
        <v>192</v>
      </c>
      <c r="B46" s="274"/>
      <c r="C46" s="30"/>
      <c r="D46" s="278">
        <v>84999.6</v>
      </c>
    </row>
    <row r="47" spans="1:4" s="239" customFormat="1" ht="18">
      <c r="A47" s="280" t="s">
        <v>60</v>
      </c>
      <c r="B47" s="252">
        <v>2250</v>
      </c>
      <c r="C47" s="30"/>
      <c r="D47" s="253"/>
    </row>
    <row r="48" spans="1:4" s="239" customFormat="1" ht="18">
      <c r="A48" s="260" t="s">
        <v>61</v>
      </c>
      <c r="B48" s="261">
        <v>2270</v>
      </c>
      <c r="C48" s="30">
        <v>1194500</v>
      </c>
      <c r="D48" s="270"/>
    </row>
    <row r="49" spans="1:4" s="239" customFormat="1" ht="18">
      <c r="A49" s="273" t="s">
        <v>62</v>
      </c>
      <c r="B49" s="274">
        <v>2271</v>
      </c>
      <c r="C49" s="30">
        <v>1109100</v>
      </c>
      <c r="D49" s="278">
        <v>747643.24</v>
      </c>
    </row>
    <row r="50" spans="1:4" s="239" customFormat="1" ht="18">
      <c r="A50" s="273" t="s">
        <v>63</v>
      </c>
      <c r="B50" s="274">
        <v>2272</v>
      </c>
      <c r="C50" s="30">
        <v>48600</v>
      </c>
      <c r="D50" s="278">
        <v>24806.84</v>
      </c>
    </row>
    <row r="51" spans="1:4" s="239" customFormat="1" ht="18">
      <c r="A51" s="273" t="s">
        <v>64</v>
      </c>
      <c r="B51" s="274">
        <v>2273</v>
      </c>
      <c r="C51" s="30">
        <v>36800</v>
      </c>
      <c r="D51" s="278">
        <v>22927.01</v>
      </c>
    </row>
    <row r="52" spans="1:4" s="239" customFormat="1" ht="18">
      <c r="A52" s="273" t="s">
        <v>65</v>
      </c>
      <c r="B52" s="274">
        <v>2274</v>
      </c>
      <c r="C52" s="30"/>
      <c r="D52" s="278"/>
    </row>
    <row r="53" spans="1:4" s="239" customFormat="1" ht="18">
      <c r="A53" s="273" t="s">
        <v>66</v>
      </c>
      <c r="B53" s="274">
        <v>2275</v>
      </c>
      <c r="C53" s="30"/>
      <c r="D53" s="278"/>
    </row>
    <row r="54" spans="1:4" s="239" customFormat="1" ht="25.5">
      <c r="A54" s="260" t="s">
        <v>67</v>
      </c>
      <c r="B54" s="261">
        <v>2280</v>
      </c>
      <c r="C54" s="30">
        <v>1300</v>
      </c>
      <c r="D54" s="262">
        <v>1080</v>
      </c>
    </row>
    <row r="55" spans="1:4" s="239" customFormat="1" ht="36.75" customHeight="1">
      <c r="A55" s="273" t="s">
        <v>68</v>
      </c>
      <c r="B55" s="274">
        <v>2282</v>
      </c>
      <c r="C55" s="30">
        <v>1300</v>
      </c>
      <c r="D55" s="281">
        <v>1080</v>
      </c>
    </row>
    <row r="56" spans="1:4" s="239" customFormat="1" ht="18">
      <c r="A56" s="269" t="s">
        <v>69</v>
      </c>
      <c r="B56" s="261">
        <v>2700</v>
      </c>
      <c r="C56" s="30"/>
      <c r="D56" s="270"/>
    </row>
    <row r="57" spans="1:4" s="237" customFormat="1" ht="18">
      <c r="A57" s="282" t="s">
        <v>70</v>
      </c>
      <c r="B57" s="274">
        <v>2720</v>
      </c>
      <c r="C57" s="30"/>
      <c r="D57" s="254"/>
    </row>
    <row r="58" spans="1:4" s="237" customFormat="1" ht="18">
      <c r="A58" s="282" t="s">
        <v>71</v>
      </c>
      <c r="B58" s="274">
        <v>2730</v>
      </c>
      <c r="C58" s="30"/>
      <c r="D58" s="283"/>
    </row>
    <row r="59" spans="1:4" s="237" customFormat="1" ht="18">
      <c r="A59" s="272" t="s">
        <v>72</v>
      </c>
      <c r="B59" s="261">
        <v>2800</v>
      </c>
      <c r="C59" s="30"/>
      <c r="D59" s="283"/>
    </row>
    <row r="60" spans="1:4" s="237" customFormat="1" ht="18">
      <c r="A60" s="269" t="s">
        <v>73</v>
      </c>
      <c r="B60" s="269" t="s">
        <v>74</v>
      </c>
      <c r="C60" s="30"/>
      <c r="D60" s="262"/>
    </row>
    <row r="61" spans="1:4" s="239" customFormat="1" ht="18">
      <c r="A61" s="269" t="s">
        <v>75</v>
      </c>
      <c r="B61" s="269" t="s">
        <v>76</v>
      </c>
      <c r="C61" s="30"/>
      <c r="D61" s="270"/>
    </row>
    <row r="62" spans="1:4" s="239" customFormat="1" ht="18">
      <c r="A62" s="277" t="s">
        <v>77</v>
      </c>
      <c r="B62" s="284">
        <v>3110</v>
      </c>
      <c r="C62" s="30"/>
      <c r="D62" s="254"/>
    </row>
    <row r="63" spans="1:4" s="239" customFormat="1" ht="18">
      <c r="A63" s="260" t="s">
        <v>78</v>
      </c>
      <c r="B63" s="261">
        <v>3130</v>
      </c>
      <c r="C63" s="30"/>
      <c r="D63" s="262"/>
    </row>
    <row r="64" spans="1:4" s="239" customFormat="1" ht="18">
      <c r="A64" s="285" t="s">
        <v>79</v>
      </c>
      <c r="B64" s="286">
        <v>3132</v>
      </c>
      <c r="C64" s="30"/>
      <c r="D64" s="254"/>
    </row>
  </sheetData>
  <sheetProtection/>
  <mergeCells count="8">
    <mergeCell ref="C8:C9"/>
    <mergeCell ref="A6:A7"/>
    <mergeCell ref="B6:B7"/>
    <mergeCell ref="C6:C7"/>
    <mergeCell ref="A1:D1"/>
    <mergeCell ref="A2:D2"/>
    <mergeCell ref="A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Weyt</dc:creator>
  <cp:keywords/>
  <dc:description/>
  <cp:lastModifiedBy>Hi-Tech</cp:lastModifiedBy>
  <dcterms:created xsi:type="dcterms:W3CDTF">2017-01-16T09:54:56Z</dcterms:created>
  <dcterms:modified xsi:type="dcterms:W3CDTF">2017-11-16T13:51:05Z</dcterms:modified>
  <cp:category/>
  <cp:version/>
  <cp:contentType/>
  <cp:contentStatus/>
</cp:coreProperties>
</file>